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nas01\gpdem-doc\DEM\DATOS ESTADISTICOS\MERCADOS desde 2016\"/>
    </mc:Choice>
  </mc:AlternateContent>
  <workbookProtection workbookAlgorithmName="SHA-512" workbookHashValue="7o1/QknoyKjakZyAOQmZwcch/DwId+BiDyArW9oKjAJ7367fI48ImrDIhs5Sht1Hxc+lwV6v/05z7lJqWRcOTA==" workbookSaltValue="m1BGQyCWSX8Ju7S1O6sYPQ==" workbookSpinCount="100000" lockStructure="1"/>
  <bookViews>
    <workbookView xWindow="0" yWindow="0" windowWidth="15360" windowHeight="7020" tabRatio="636"/>
  </bookViews>
  <sheets>
    <sheet name="ÍNDICE" sheetId="16" r:id="rId1"/>
    <sheet name="TELEFONÍA" sheetId="1" r:id="rId2"/>
    <sheet name="INTERNET MÓVIL" sheetId="2" r:id="rId3"/>
    <sheet name="INTERNET FIJO " sheetId="14" r:id="rId4"/>
    <sheet name="PENETRACIÓN" sheetId="9" r:id="rId5"/>
    <sheet name="TV PAGA" sheetId="12" r:id="rId6"/>
    <sheet name="INGRESOS" sheetId="10" r:id="rId7"/>
    <sheet name="CONECTIVIDAD INTERNACIONAL" sheetId="18" r:id="rId8"/>
    <sheet name="GRÁFICOS" sheetId="17" r:id="rId9"/>
  </sheets>
  <externalReferences>
    <externalReference r:id="rId10"/>
    <externalReference r:id="rId11"/>
  </externalReferences>
  <definedNames>
    <definedName name="_xlnm._FilterDatabase" localSheetId="3" hidden="1">'INTERNET FIJO '!$B$15:$O$91</definedName>
    <definedName name="_xlnm._FilterDatabase" localSheetId="5" hidden="1">'TV PAGA'!$B$15:$G$119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26" i="12" l="1"/>
  <c r="F126" i="12"/>
  <c r="F119" i="12"/>
  <c r="G119" i="12"/>
  <c r="G133" i="12"/>
  <c r="N17" i="14" l="1"/>
  <c r="O17" i="14"/>
  <c r="O18" i="14"/>
  <c r="P18" i="14" s="1"/>
  <c r="J91" i="14"/>
  <c r="O20" i="14"/>
  <c r="N19" i="14"/>
  <c r="N18" i="14"/>
  <c r="N16" i="14"/>
  <c r="I91" i="14"/>
  <c r="H91" i="14"/>
  <c r="N20" i="14"/>
  <c r="N46" i="14" l="1"/>
  <c r="O46" i="14"/>
  <c r="M46" i="14"/>
  <c r="O16" i="9" l="1"/>
  <c r="O16" i="14" l="1"/>
  <c r="G142" i="12" l="1"/>
  <c r="O21" i="14" l="1"/>
  <c r="O19" i="14"/>
  <c r="E25" i="10" l="1"/>
  <c r="F133" i="12"/>
  <c r="G140" i="12"/>
  <c r="O22" i="14"/>
  <c r="G39" i="2" l="1"/>
  <c r="O21" i="9" s="1"/>
  <c r="N21" i="14" l="1"/>
  <c r="N16" i="9"/>
  <c r="N22" i="14" l="1"/>
  <c r="G91" i="14"/>
  <c r="M22" i="14"/>
  <c r="F140" i="12" l="1"/>
  <c r="F142" i="12" l="1"/>
  <c r="O28" i="1"/>
  <c r="P28" i="1"/>
  <c r="Q28" i="1" l="1"/>
  <c r="Q27" i="1"/>
  <c r="P27" i="1"/>
  <c r="O27" i="1"/>
  <c r="Q26" i="1"/>
  <c r="P26" i="1"/>
  <c r="O26" i="1"/>
  <c r="Q25" i="1"/>
  <c r="P25" i="1"/>
  <c r="O25" i="1"/>
  <c r="Q24" i="1"/>
  <c r="P24" i="1"/>
  <c r="O24" i="1"/>
  <c r="Q23" i="1"/>
  <c r="P23" i="1"/>
  <c r="O23" i="1"/>
  <c r="Q22" i="1"/>
  <c r="P22" i="1"/>
  <c r="O22" i="1"/>
  <c r="Q21" i="1"/>
  <c r="P21" i="1"/>
  <c r="O21" i="1"/>
  <c r="Q20" i="1"/>
  <c r="P20" i="1"/>
  <c r="O20" i="1"/>
  <c r="Q19" i="1"/>
  <c r="P19" i="1"/>
  <c r="O19" i="1"/>
  <c r="Q18" i="1"/>
  <c r="P18" i="1"/>
  <c r="O18" i="1"/>
  <c r="Q17" i="1"/>
  <c r="P17" i="1"/>
  <c r="O17" i="1"/>
  <c r="D25" i="10" l="1"/>
  <c r="F39" i="2" l="1"/>
  <c r="N21" i="9" s="1"/>
  <c r="C25" i="10"/>
  <c r="C19" i="10"/>
  <c r="C18" i="10"/>
  <c r="E39" i="2" l="1"/>
</calcChain>
</file>

<file path=xl/sharedStrings.xml><?xml version="1.0" encoding="utf-8"?>
<sst xmlns="http://schemas.openxmlformats.org/spreadsheetml/2006/main" count="891" uniqueCount="476">
  <si>
    <t>TELECEL</t>
  </si>
  <si>
    <t xml:space="preserve">COPACO </t>
  </si>
  <si>
    <t xml:space="preserve">MES -AÑO </t>
  </si>
  <si>
    <t>NÚCLEO</t>
  </si>
  <si>
    <t>HOLA PARAGUAY</t>
  </si>
  <si>
    <t xml:space="preserve">AMX PARAGUAY </t>
  </si>
  <si>
    <t xml:space="preserve">TOTAL MOV. </t>
  </si>
  <si>
    <t xml:space="preserve">TOTAL MOV. Prepago </t>
  </si>
  <si>
    <t xml:space="preserve">TOTAL MOV. Pospago </t>
  </si>
  <si>
    <t>PREPAGO</t>
  </si>
  <si>
    <t>POSPAGO</t>
  </si>
  <si>
    <t>Copaco VoIP</t>
  </si>
  <si>
    <t>Copaco Radio Fijo</t>
  </si>
  <si>
    <t>Copaco par de cobre</t>
  </si>
  <si>
    <t>PRESTADORA DE SERVICIOS</t>
  </si>
  <si>
    <t>TECNOLOGÍA DE ACCESO MÓVIL</t>
  </si>
  <si>
    <t>NÚCLEO S.A</t>
  </si>
  <si>
    <t>AMX PARAGUAY S.A</t>
  </si>
  <si>
    <t>4G</t>
  </si>
  <si>
    <t>3G</t>
  </si>
  <si>
    <t>SMARTPHONE - 3G</t>
  </si>
  <si>
    <t>MODEM / DATACARD - 3G</t>
  </si>
  <si>
    <t>MODEM / TABLET - 3G</t>
  </si>
  <si>
    <t>SMARTPHONE - 4G</t>
  </si>
  <si>
    <t>MODEM / DATACARD - 4G</t>
  </si>
  <si>
    <t>MODEM /TABLET - 4G</t>
  </si>
  <si>
    <t>TELECEL S.A.</t>
  </si>
  <si>
    <t>TOTAL AMX PY S.A.</t>
  </si>
  <si>
    <t>TOTAL NÚCLEO S.A.</t>
  </si>
  <si>
    <t>TOTAL TELECEL S.A.</t>
  </si>
  <si>
    <t>Asunción</t>
  </si>
  <si>
    <t>San Bernardino</t>
  </si>
  <si>
    <t>Caaguazú</t>
  </si>
  <si>
    <t>Hohenau</t>
  </si>
  <si>
    <t>Ciudad del Este</t>
  </si>
  <si>
    <t>Santa Rita</t>
  </si>
  <si>
    <t>Santa Rosa del Monday</t>
  </si>
  <si>
    <t>HOLA PARAGUAY S.A.</t>
  </si>
  <si>
    <t>N°</t>
  </si>
  <si>
    <t>LICENCIATARIAS</t>
  </si>
  <si>
    <t xml:space="preserve">COBERTURA </t>
  </si>
  <si>
    <t xml:space="preserve">DEPARTAMENTO </t>
  </si>
  <si>
    <t>S. y P.Multimedios S.A. - cablemodem</t>
  </si>
  <si>
    <t>Asunción, todo Dpto. Central,  Ciudad del Este, Hernandarias, Pte. Franco, Minga Guazu, Encarnación, Cambyreta, Bella Vista, San Juan del Parana, Hohenau, Alto Vera, Itapua Poty</t>
  </si>
  <si>
    <t>Asunción, Central, Alto Paraná y Itapúa</t>
  </si>
  <si>
    <t>Copaco F.O.</t>
  </si>
  <si>
    <t>Nacional</t>
  </si>
  <si>
    <t>Copaco ADSL</t>
  </si>
  <si>
    <t>Copaco GPON</t>
  </si>
  <si>
    <t>Telecel S.A. - Fijo – Wimax</t>
  </si>
  <si>
    <t>Telecel S.A. - Fijo – Fibra Optica</t>
  </si>
  <si>
    <t>NUCLEO S.A. - Fijo – FO+GPON</t>
  </si>
  <si>
    <t>NUCLEO S.A. - Fijo – WIMAX</t>
  </si>
  <si>
    <t xml:space="preserve">Ufinet Paraguay  S.A. F.O. </t>
  </si>
  <si>
    <t>Asunción, Concepción, Horqueta, San Lázaro, Yby Ya'ú, San Estanislao,Capiibary,  Santa Rosa del Aguaray, Caacupé …</t>
  </si>
  <si>
    <t xml:space="preserve">Asunción, Concepción, San Pedro, Cordillera, Guairá, Caaguazú, Caazapa, Itapúa, Misiones, Paraguari, Alto Paraná, Central, Pdt. Hayes, Boquerón, Ñembucu </t>
  </si>
  <si>
    <t>TEISA SA - FO</t>
  </si>
  <si>
    <t xml:space="preserve">Asunción, San Lorenzo, Ñemby, Lambaré, Villa Elisa, Fernando de la Mora, Luque, Limpio, Villeta, Ciudad del Este, Encarnación, Capiatá, Itauguá, Coronel Oviedo, Villarrica, Concepción, Pedro Juan Caballero, Santa Rita, Salto del Guairá, Paraguarí, Caacupé, San Ignacio, Tomás Romero Pereira, San Antonio, Itá, Ypané, San Estanislao, Villa Florida, Cnel. Bogado, Carapeguá, San Juan Bautista, Pte. Franco, Caaguazú, Alberdi y Bella Vista norte                                                                       </t>
  </si>
  <si>
    <t xml:space="preserve">Central, Itapúa, Guairá, Concepción, Amambay, San Pedro, Cordillera, Paraguarí </t>
  </si>
  <si>
    <t xml:space="preserve">TEISA SA - WIMAX </t>
  </si>
  <si>
    <t>RIEDER - Fibra Óptica</t>
  </si>
  <si>
    <t>Asunción, Dpto. Central, Ciudad del Este - Dpto. Alto Paraná (Satelital-Nacional)</t>
  </si>
  <si>
    <t xml:space="preserve"> Central</t>
  </si>
  <si>
    <t>RIEDER - WIMAX</t>
  </si>
  <si>
    <t>Hohenau, Obligado, Bella Vista, Trinidad</t>
  </si>
  <si>
    <t>Itapúa</t>
  </si>
  <si>
    <t xml:space="preserve">Douglas Back Pavan - RLAN </t>
  </si>
  <si>
    <t xml:space="preserve">Nueva Esperanza, Corpus Christi, Minga Porá </t>
  </si>
  <si>
    <t xml:space="preserve">Canindeyú, Alto Paraná </t>
  </si>
  <si>
    <t xml:space="preserve">Liz Carolina Sánchez - RLAN </t>
  </si>
  <si>
    <t xml:space="preserve">Juan E. Oleary </t>
  </si>
  <si>
    <t>Alto Paraná</t>
  </si>
  <si>
    <t xml:space="preserve">Virginia Sanchez Furlanetto- Wireles </t>
  </si>
  <si>
    <t>Katueté</t>
  </si>
  <si>
    <t xml:space="preserve"> Canindeyú</t>
  </si>
  <si>
    <t>Virginia Sanchez Furlanetto F.O</t>
  </si>
  <si>
    <t xml:space="preserve">Video Cable Continental -HFC </t>
  </si>
  <si>
    <t xml:space="preserve">Lambaré </t>
  </si>
  <si>
    <t xml:space="preserve">Central </t>
  </si>
  <si>
    <t xml:space="preserve">Internet &amp; Media S.A. ( Christian Kaatz) -RLAN </t>
  </si>
  <si>
    <t xml:space="preserve">Villarrica, Colonia Independencia </t>
  </si>
  <si>
    <t>Guairá</t>
  </si>
  <si>
    <t>Internet &amp; Media S.A. ( Christian Kaatz) -F.O.</t>
  </si>
  <si>
    <t xml:space="preserve">Red paraguaya de Telecomunicaciones S.A. - RLAN </t>
  </si>
  <si>
    <t xml:space="preserve">Ciudad del Este, Presidente Franco y Hernandarias </t>
  </si>
  <si>
    <t xml:space="preserve">Red paraguaya de Telecomunicaciones S.A. - F.O. </t>
  </si>
  <si>
    <t xml:space="preserve">Leonir Remussi - RLAN </t>
  </si>
  <si>
    <t xml:space="preserve">San Alberto, Mbaracayú, Itakyry </t>
  </si>
  <si>
    <t xml:space="preserve"> Alto Paraná</t>
  </si>
  <si>
    <t xml:space="preserve">Leonir Remussi - F.O. </t>
  </si>
  <si>
    <t xml:space="preserve">ARNOLD FEHR FALK - RLAN </t>
  </si>
  <si>
    <t xml:space="preserve">Filadelfia, Loma Plata </t>
  </si>
  <si>
    <t>Boquerón</t>
  </si>
  <si>
    <t xml:space="preserve">Gedriana Bampi Pires - F.O. </t>
  </si>
  <si>
    <t xml:space="preserve">Luis Fernando Junkerfeuerborn Schwngber - RLAN </t>
  </si>
  <si>
    <t>Cable Visión del Sur (Erwin Hamann Gerke, Hohenau) - Cable módem</t>
  </si>
  <si>
    <t xml:space="preserve"> Itapúa</t>
  </si>
  <si>
    <t xml:space="preserve">Dangelo Daniel Samistraro - RLAN </t>
  </si>
  <si>
    <t>Netvision- Wimax</t>
  </si>
  <si>
    <t xml:space="preserve">Asunción </t>
  </si>
  <si>
    <t>Netvision - F.O.</t>
  </si>
  <si>
    <t xml:space="preserve">Jose Luis Ardissone Ferreiro - RLAN </t>
  </si>
  <si>
    <t>Cordillera</t>
  </si>
  <si>
    <t xml:space="preserve">Mediter S.R.L. - RLAN </t>
  </si>
  <si>
    <t xml:space="preserve">Hernandarias, Ciudad del Este, Itakyry,  Minga Guazú, Mbaracayú, San Alberto y Santa Fé del Paraná </t>
  </si>
  <si>
    <t xml:space="preserve">Flynet S.R.L - RLAN </t>
  </si>
  <si>
    <t>Santa Rita, Iruña, Naranjal</t>
  </si>
  <si>
    <t xml:space="preserve">Concepción </t>
  </si>
  <si>
    <t xml:space="preserve"> Concepción</t>
  </si>
  <si>
    <t>Swiss net CDE (Luisa Piro de Zubrzycki) -Wireless-RLAN</t>
  </si>
  <si>
    <t xml:space="preserve">Ciudad del Este </t>
  </si>
  <si>
    <t>Consultronic S.A. - FO</t>
  </si>
  <si>
    <t xml:space="preserve">Bella Vista Sur </t>
  </si>
  <si>
    <t xml:space="preserve">Freddy Hernan Lopez - RLAN </t>
  </si>
  <si>
    <t xml:space="preserve">Alberdi </t>
  </si>
  <si>
    <t xml:space="preserve"> Ñeembucú</t>
  </si>
  <si>
    <t xml:space="preserve">Paraguay Telecom S.A. - RLAN </t>
  </si>
  <si>
    <t>UNA – CNC Wireless</t>
  </si>
  <si>
    <t xml:space="preserve">San Lorenzo </t>
  </si>
  <si>
    <t>Central</t>
  </si>
  <si>
    <t>UNA – CNC Fibra Óptica</t>
  </si>
  <si>
    <t xml:space="preserve">LEXA Ingenieria S.R.L. - Satelital </t>
  </si>
  <si>
    <t>Nacional Satelital</t>
  </si>
  <si>
    <t xml:space="preserve">Nacional </t>
  </si>
  <si>
    <t>SITA S.A. - VPN (Transmisión de Datos)</t>
  </si>
  <si>
    <t xml:space="preserve">Luque </t>
  </si>
  <si>
    <t xml:space="preserve">Datapar S.A. - F.O. </t>
  </si>
  <si>
    <t xml:space="preserve">Tv2 S.A.  - F.O. </t>
  </si>
  <si>
    <t>Minga Guazu</t>
  </si>
  <si>
    <t>Areguá, Asunción, Atyrá, Ayolas, Bella Vista Sur, Benjamín Aceval, Caacupé, Caaguazú, Caazapá, Capiatá, Caraguatay, Carapeguá, Ciudad del Este, Concepción, Coronel Bogado, Coronel Oviedo, Encarnación, Fernando de la Mora, Filadelfia, Guarambaré, Hernandarias, Hohenau, Horqueta, Itá, Itauguá, Iturbe, J.Eulogio Estigarribia, José Augusto Saldivar, Juan León Mallorquín, Juan Manuel Frutos, Katueté, La Paloma, Lambaré, Limpio, Loma Plata, Luque, María Auxiliadora, Mariano Roque Alonso, Minga Guazú, Neuland, Ñemby, Obligado, Paraguarí, Pedro Juan Caballero, Pilar, Pirapó, Pte. Franco, Puente Kyjha, Quiindy, Salto del Guairá, San Antonio, San Bernardino, San Estanislao, San Ignacio, San José, San Juan Misiones, San Juan Nepomuceno, San Lorenzo, San Pedro, Santa Rita, Santa Rosa Misiones, Tobatí, Vallemí, Villa Elisa, Villa Florida, Villa Hayes, Villarrica, Villeta, Yaguarón, Yby Yau, Ypacaraí, Ypané</t>
  </si>
  <si>
    <t>Asunción y Dpto. Central</t>
  </si>
  <si>
    <t>Asunción y Central</t>
  </si>
  <si>
    <t>AMX Paraguay S.A.</t>
  </si>
  <si>
    <t>FEATURE PHONE - 3G</t>
  </si>
  <si>
    <t>FEATURE PHONE - 4G</t>
  </si>
  <si>
    <t xml:space="preserve">N° </t>
  </si>
  <si>
    <t xml:space="preserve">LICENCIATARIAS </t>
  </si>
  <si>
    <t>Servicios Y Productos Multimedios S.A.</t>
  </si>
  <si>
    <t>VC Continental S.A.</t>
  </si>
  <si>
    <t>Lambaré</t>
  </si>
  <si>
    <t xml:space="preserve">TV MAX Cable S.A. - Cnel. Oviedo </t>
  </si>
  <si>
    <t>Coronel Oviedo</t>
  </si>
  <si>
    <t xml:space="preserve">VS Brother S.A. </t>
  </si>
  <si>
    <t>Concepción</t>
  </si>
  <si>
    <t xml:space="preserve">Coopersanjuba Ltda. - San Juan Bautista </t>
  </si>
  <si>
    <t>San Juan Bautista</t>
  </si>
  <si>
    <t>Misiones</t>
  </si>
  <si>
    <t>TV Cable Hernandarias S.A. (TVH)</t>
  </si>
  <si>
    <t xml:space="preserve">Hernandarias </t>
  </si>
  <si>
    <t xml:space="preserve">Alto Paraná </t>
  </si>
  <si>
    <t xml:space="preserve">Caacupe Cable Visión S.A. </t>
  </si>
  <si>
    <t>Caacupé</t>
  </si>
  <si>
    <t xml:space="preserve">Cordillera </t>
  </si>
  <si>
    <t>Coopersanjuba Ltda. - Ayolas</t>
  </si>
  <si>
    <t>Ayolas</t>
  </si>
  <si>
    <t>DAMOA S.A. - Horqueta</t>
  </si>
  <si>
    <t>Horqueta</t>
  </si>
  <si>
    <t>Coopersanjuba Ltda. - San Ignacio</t>
  </si>
  <si>
    <t>San Ignacio</t>
  </si>
  <si>
    <t xml:space="preserve">Alfredo María Angulo Quevedo </t>
  </si>
  <si>
    <t xml:space="preserve">Carlos Cibils Bogado </t>
  </si>
  <si>
    <t>Coronel Bogado</t>
  </si>
  <si>
    <t>TV2 - Minga Guazú Cable S.A.</t>
  </si>
  <si>
    <t>Minga Guazú</t>
  </si>
  <si>
    <t>TV Cable S.A. (TVCSA, Cnel. Oviedo)</t>
  </si>
  <si>
    <t>Cooperativa Multiactiva Alberdeña Ltda.</t>
  </si>
  <si>
    <t>Alberdi</t>
  </si>
  <si>
    <t>Ñeembucú</t>
  </si>
  <si>
    <t>DAMOA S.A. - San Estanislao</t>
  </si>
  <si>
    <t>San Estanislao</t>
  </si>
  <si>
    <t>San Pedro</t>
  </si>
  <si>
    <t>Telecable S.A.</t>
  </si>
  <si>
    <t>Villarrica, Mbocayaty</t>
  </si>
  <si>
    <t xml:space="preserve">Guairá </t>
  </si>
  <si>
    <t xml:space="preserve">Entretenimiento Piribebuy S.A. </t>
  </si>
  <si>
    <t>Piribebuy</t>
  </si>
  <si>
    <t>Cable Santa Rita - Carlos A. Sánchez</t>
  </si>
  <si>
    <t xml:space="preserve">Santa Rita </t>
  </si>
  <si>
    <t xml:space="preserve">Samper Video Cable S.A. </t>
  </si>
  <si>
    <t>San Pedro del Paraná</t>
  </si>
  <si>
    <t xml:space="preserve">Itapúa </t>
  </si>
  <si>
    <t>Mbaracayú S.R.L.</t>
  </si>
  <si>
    <t>Salto del Guairá</t>
  </si>
  <si>
    <t xml:space="preserve">Canindeyú </t>
  </si>
  <si>
    <t xml:space="preserve">CVC Imagen y Color S.A. </t>
  </si>
  <si>
    <t>Caazapá</t>
  </si>
  <si>
    <t xml:space="preserve">Caazapá </t>
  </si>
  <si>
    <t xml:space="preserve">PUNTO MASTER S.A. </t>
  </si>
  <si>
    <t>San Juan Nepomuceno</t>
  </si>
  <si>
    <t xml:space="preserve">Mirian Isabel Ibarra Pachinik </t>
  </si>
  <si>
    <t>Cambyretá, Encarnación</t>
  </si>
  <si>
    <t>San Pedro del Ycuamandiyú</t>
  </si>
  <si>
    <t xml:space="preserve">San Pedro </t>
  </si>
  <si>
    <t>Cable Visión Eusebio Ayala S.A.</t>
  </si>
  <si>
    <t xml:space="preserve">Eusebio Ayala </t>
  </si>
  <si>
    <t>Curuguaty</t>
  </si>
  <si>
    <t>Catueté</t>
  </si>
  <si>
    <t>Pedro Juan Caballero</t>
  </si>
  <si>
    <t xml:space="preserve">Amambay </t>
  </si>
  <si>
    <t>Pilar</t>
  </si>
  <si>
    <t>Cable Visión Tobatí S.A.</t>
  </si>
  <si>
    <t>Tobatí</t>
  </si>
  <si>
    <t>Tal - MEC Caaguazu S.A.</t>
  </si>
  <si>
    <t xml:space="preserve">Caaguazú </t>
  </si>
  <si>
    <t xml:space="preserve">Nelson Benítez Martínez </t>
  </si>
  <si>
    <t>Itacurubí del Rosario</t>
  </si>
  <si>
    <t xml:space="preserve">Cable Visión Color S.A. </t>
  </si>
  <si>
    <t xml:space="preserve">Villarrica </t>
  </si>
  <si>
    <t>TV Cable Quiindy S.A.</t>
  </si>
  <si>
    <t xml:space="preserve">Quiindy </t>
  </si>
  <si>
    <t xml:space="preserve">Paraguarí </t>
  </si>
  <si>
    <t xml:space="preserve">Carlos A. Sánchez - Caaguazu </t>
  </si>
  <si>
    <t>Caaguazu</t>
  </si>
  <si>
    <r>
      <t xml:space="preserve">Natalio, </t>
    </r>
    <r>
      <rPr>
        <sz val="11"/>
        <rFont val="Calibri"/>
        <family val="2"/>
        <scheme val="minor"/>
      </rPr>
      <t>Edelira, Cap.Meza, Yatytay</t>
    </r>
  </si>
  <si>
    <t>Yuty</t>
  </si>
  <si>
    <t>TV Cable Campo 9 (Rosalina Kattebeke Cartes)</t>
  </si>
  <si>
    <t>J. Eulogio Estigarribia</t>
  </si>
  <si>
    <t>Nueva Esperanza</t>
  </si>
  <si>
    <t>Cable Televisión Fram S.A.</t>
  </si>
  <si>
    <t>Fram</t>
  </si>
  <si>
    <t>Juan León Mallorquin</t>
  </si>
  <si>
    <t>TV Com S.A. (Cable Visión Itacurubí)</t>
  </si>
  <si>
    <t>Itacurubí de la Cordillera</t>
  </si>
  <si>
    <t>Merced Alejandro Castillo Núñez</t>
  </si>
  <si>
    <t>Capiibary</t>
  </si>
  <si>
    <t>Julian Gerardo Sánchez Guerrero</t>
  </si>
  <si>
    <t>Capitán Bado</t>
  </si>
  <si>
    <t>DAMOA S.A. - Chore</t>
  </si>
  <si>
    <t>Choré, Cruce Liberación, Gral. Resquín</t>
  </si>
  <si>
    <t>Francisco Javier Martínez Benítez</t>
  </si>
  <si>
    <r>
      <t>Villa del Rosario,</t>
    </r>
    <r>
      <rPr>
        <sz val="11"/>
        <color rgb="FFFF0000"/>
        <rFont val="Calibri"/>
        <family val="2"/>
        <scheme val="minor"/>
      </rPr>
      <t xml:space="preserve"> </t>
    </r>
    <r>
      <rPr>
        <sz val="11"/>
        <rFont val="Calibri"/>
        <family val="2"/>
        <scheme val="minor"/>
      </rPr>
      <t>Gral. Aquino</t>
    </r>
  </si>
  <si>
    <t xml:space="preserve">Julio César Rodríguez Pereira </t>
  </si>
  <si>
    <t>Puente Kyha, La Paloma</t>
  </si>
  <si>
    <t xml:space="preserve">Maria Ramona Avalos de Brunet - Carmen Visión </t>
  </si>
  <si>
    <t xml:space="preserve">Carmen del Paraná </t>
  </si>
  <si>
    <t xml:space="preserve">Satelital Cable Visión S.A. </t>
  </si>
  <si>
    <t xml:space="preserve">Nordeste TV Cable SRL </t>
  </si>
  <si>
    <t>María Auxiliadora</t>
  </si>
  <si>
    <t>Ybycuí</t>
  </si>
  <si>
    <t xml:space="preserve">Enrique Rene Faria Schneider </t>
  </si>
  <si>
    <t>Santa Rosa de las Misiones</t>
  </si>
  <si>
    <t xml:space="preserve">Misiones </t>
  </si>
  <si>
    <t>Maria Liz Rossana Baez Penayo</t>
  </si>
  <si>
    <t>Cruce Liberación</t>
  </si>
  <si>
    <t>Panamericana TV Cable S.A.</t>
  </si>
  <si>
    <t>Paraguarí</t>
  </si>
  <si>
    <t>Emigdio Almirón Pérez</t>
  </si>
  <si>
    <t>Juan E. O´Leary</t>
  </si>
  <si>
    <t>La Colmena</t>
  </si>
  <si>
    <t xml:space="preserve">Luis Emiliano Gauto García </t>
  </si>
  <si>
    <t>Mauricio José Troche, Natalicio Talavera</t>
  </si>
  <si>
    <t xml:space="preserve">Agustín Quiroga Arévalos </t>
  </si>
  <si>
    <t>Santiago</t>
  </si>
  <si>
    <t xml:space="preserve">Cable Televisión Sistema S.A. </t>
  </si>
  <si>
    <t>Trinidad</t>
  </si>
  <si>
    <t>Cable Television Carapegua</t>
  </si>
  <si>
    <t>Carapeguá</t>
  </si>
  <si>
    <t xml:space="preserve">Paraguari </t>
  </si>
  <si>
    <t>Naranja Poty Comuniciones S.A.</t>
  </si>
  <si>
    <t>Mayor Otaño</t>
  </si>
  <si>
    <t>Cable Visión Choré S.R.L.</t>
  </si>
  <si>
    <t xml:space="preserve">Choré </t>
  </si>
  <si>
    <t>Atyra TV Cable Satelital S.A.</t>
  </si>
  <si>
    <t>Atyra</t>
  </si>
  <si>
    <t>DAMOA S.A. - Yby Yau</t>
  </si>
  <si>
    <t>Yby Yau</t>
  </si>
  <si>
    <t>Cable Visión Caapucú S.R.L.</t>
  </si>
  <si>
    <t xml:space="preserve">Caapucú </t>
  </si>
  <si>
    <t>Guayaibi</t>
  </si>
  <si>
    <t xml:space="preserve">Luis Carlos Ruiz Morínigo </t>
  </si>
  <si>
    <t xml:space="preserve">Belen </t>
  </si>
  <si>
    <t xml:space="preserve">Nilda Concepción Canale de Silva </t>
  </si>
  <si>
    <t>Yby Yaú</t>
  </si>
  <si>
    <t xml:space="preserve">Intercable (Jorge Manuel Saldívar B.) Itá </t>
  </si>
  <si>
    <t>Itá, J.A. Saldivar</t>
  </si>
  <si>
    <t xml:space="preserve"> Simone Alisson Wirshke Monges </t>
  </si>
  <si>
    <t xml:space="preserve">Griselda Natalia Ibarra Ruíz </t>
  </si>
  <si>
    <t xml:space="preserve">Guayaibi </t>
  </si>
  <si>
    <t xml:space="preserve">Catalino Pereira Enriquez </t>
  </si>
  <si>
    <t xml:space="preserve">San Pedro Cablevisión S.A. </t>
  </si>
  <si>
    <t>San pedro del Ycuamandiyu</t>
  </si>
  <si>
    <t>San Alberto</t>
  </si>
  <si>
    <t>Caraguatay Video Color (Andrés Riveros G.)</t>
  </si>
  <si>
    <t>Caraguatay</t>
  </si>
  <si>
    <t>Gladys Zunilda Borda de Bottino</t>
  </si>
  <si>
    <t xml:space="preserve">San Ignacio </t>
  </si>
  <si>
    <t>TV Miranda S.R.L.</t>
  </si>
  <si>
    <t>Capitán Miranda</t>
  </si>
  <si>
    <t>Visión Intercable S.A.</t>
  </si>
  <si>
    <t>Bella Vista Cable Color S.A.</t>
  </si>
  <si>
    <t>Bella Vista Norte</t>
  </si>
  <si>
    <t>Santa Rosa del Aguaray</t>
  </si>
  <si>
    <t xml:space="preserve">Carla Liz Oviedo Romero </t>
  </si>
  <si>
    <t>Itakyry</t>
  </si>
  <si>
    <t>Christian Ricardo Aguayo Schmidt</t>
  </si>
  <si>
    <t>Cable televisión Satelital S.R.L.</t>
  </si>
  <si>
    <t>Obligado, Hohenau y Bella Vista</t>
  </si>
  <si>
    <t>Canindeyu Complejo Multimedia S.A.</t>
  </si>
  <si>
    <t>Francisco Caballero Alvarez(Puente Kyha)</t>
  </si>
  <si>
    <t>DATDH</t>
  </si>
  <si>
    <t>TUVES Paraguay S.A.</t>
  </si>
  <si>
    <t xml:space="preserve">Servicios y Productos Multimedios S.A. </t>
  </si>
  <si>
    <t xml:space="preserve">IPTV (Licencia Cable Distribución) </t>
  </si>
  <si>
    <t>COPACO S.A.</t>
  </si>
  <si>
    <t xml:space="preserve">AMX S.A. </t>
  </si>
  <si>
    <t>Radio Distribución Televisiva - UHF Codificado</t>
  </si>
  <si>
    <t>Telecel S.A. (EXTVD)</t>
  </si>
  <si>
    <t>SUMI Scientific Instruments (Sumijito Takaoka)</t>
  </si>
  <si>
    <t>Pirapó</t>
  </si>
  <si>
    <t>TELEVISIÓN DIRIGIDA CHACO S.A.</t>
  </si>
  <si>
    <t xml:space="preserve">Filadelfia </t>
  </si>
  <si>
    <t xml:space="preserve">Boquerón </t>
  </si>
  <si>
    <t>Pendiente</t>
  </si>
  <si>
    <t>TOTAL  IPTV</t>
  </si>
  <si>
    <t>TOTAL  TV PAGA</t>
  </si>
  <si>
    <t>TOTAL RADIO DISTRIBUCIÓN TV</t>
  </si>
  <si>
    <t>TOTAL  DATDH</t>
  </si>
  <si>
    <t>TOTAL CABLEDISTRIBUCIÓN</t>
  </si>
  <si>
    <t>ADSL</t>
  </si>
  <si>
    <t>HFC</t>
  </si>
  <si>
    <t>FO</t>
  </si>
  <si>
    <t>WIMAX</t>
  </si>
  <si>
    <t>RLAN</t>
  </si>
  <si>
    <t>SAT</t>
  </si>
  <si>
    <t>*Suscripciones a banda ancha fija  / población x 100</t>
  </si>
  <si>
    <t>S/D</t>
  </si>
  <si>
    <t>**Suscripciones a banda ancha móvil / población x 100</t>
  </si>
  <si>
    <t>DATDH (TV Satelital)</t>
  </si>
  <si>
    <t xml:space="preserve">Total Tv Paga </t>
  </si>
  <si>
    <t>Suscriptores 2020</t>
  </si>
  <si>
    <t xml:space="preserve">Entretenimientos Piribebuy S.A. </t>
  </si>
  <si>
    <t xml:space="preserve">Piribebuy </t>
  </si>
  <si>
    <t xml:space="preserve">Itapúa, Central </t>
  </si>
  <si>
    <t xml:space="preserve">Encarnación, Cambyretá, Cap. Miranda, Hohenau,Obligado, Bella Vista Sur, Carmen del Paraná y Fram </t>
  </si>
  <si>
    <t xml:space="preserve">Declarado en SPM </t>
  </si>
  <si>
    <t>Alberto Damian Ghiringhelli Cano (TV Cable Pilar)</t>
  </si>
  <si>
    <t xml:space="preserve">Pendiente </t>
  </si>
  <si>
    <t>Simón Konarreuski ( Virgen de Fatima)</t>
  </si>
  <si>
    <t>Frontera Multicanal TV Cable S.A.</t>
  </si>
  <si>
    <t>Chaco Comunicaciones (Chaconet, Leander Friesen) RLAN 5,8</t>
  </si>
  <si>
    <t xml:space="preserve">Intercable Comercial y Servicios S.A. Cable Modem </t>
  </si>
  <si>
    <t>Intercable Comercial y Servicios S.A. F.O.</t>
  </si>
  <si>
    <t xml:space="preserve">Flytec Telecom- F.O. </t>
  </si>
  <si>
    <t xml:space="preserve">Link Telecom - F.O. </t>
  </si>
  <si>
    <t>Vive Telecom - F.O.</t>
  </si>
  <si>
    <t xml:space="preserve">Epifanio Ramirez - F.O. </t>
  </si>
  <si>
    <t xml:space="preserve">Pedro Luis Rojas G- RLAN </t>
  </si>
  <si>
    <t>*</t>
  </si>
  <si>
    <t xml:space="preserve">Obs. </t>
  </si>
  <si>
    <t xml:space="preserve">Alexandre Prieto Telles </t>
  </si>
  <si>
    <t>Telecel   Cable Módem</t>
  </si>
  <si>
    <t>Suscriptores 2021</t>
  </si>
  <si>
    <t>TOTAL HOLA PARAGUAY S.A.*</t>
  </si>
  <si>
    <t>*Estimado en base a la evolución del año 2018</t>
  </si>
  <si>
    <t>Vs. Brother S.A. -</t>
  </si>
  <si>
    <t>Guaranicard SA</t>
  </si>
  <si>
    <t xml:space="preserve">Julio Desvars </t>
  </si>
  <si>
    <t xml:space="preserve">Aimax </t>
  </si>
  <si>
    <t>Tv Única (Edgardo Hermosa ex-MARIO ALFREDO RECALDE MASSI)</t>
  </si>
  <si>
    <t xml:space="preserve">Jorge Espinola </t>
  </si>
  <si>
    <t xml:space="preserve">F.O. </t>
  </si>
  <si>
    <t xml:space="preserve">Acevedo, Zanjita </t>
  </si>
  <si>
    <t>Wind Net SA</t>
  </si>
  <si>
    <t xml:space="preserve">GPON -F.O. </t>
  </si>
  <si>
    <t xml:space="preserve">Mosso y Asociados SA </t>
  </si>
  <si>
    <t xml:space="preserve">Egni Machado Eckert </t>
  </si>
  <si>
    <t>Mosso y Asociados SA</t>
  </si>
  <si>
    <t xml:space="preserve">Ciudad del Este, Presidente Franco </t>
  </si>
  <si>
    <t xml:space="preserve">TV Cable Colmenence S.A. </t>
  </si>
  <si>
    <t>Sol Telecomunicaciones SA</t>
  </si>
  <si>
    <t>SMARTPHONES 4G/LTE</t>
  </si>
  <si>
    <t>SMARTPHONES 3G</t>
  </si>
  <si>
    <t>TABLETS 4G</t>
  </si>
  <si>
    <t>TABLETS 3G</t>
  </si>
  <si>
    <t>SMARTPHONES  3G</t>
  </si>
  <si>
    <t xml:space="preserve">TOTAL GENERAL Smartphones+Tablets </t>
  </si>
  <si>
    <t>TECNOLOGÍA</t>
  </si>
  <si>
    <t xml:space="preserve"> ADSL</t>
  </si>
  <si>
    <t xml:space="preserve">ACCESO </t>
  </si>
  <si>
    <t xml:space="preserve">RLAN </t>
  </si>
  <si>
    <t>SATELITAL</t>
  </si>
  <si>
    <t xml:space="preserve">TOTAL AÑO </t>
  </si>
  <si>
    <t>TOTAL AÑO</t>
  </si>
  <si>
    <t>PENETRACIÓN DE INTERNET BANDA ANCHA MÓVIL**</t>
  </si>
  <si>
    <t>PENETRACIÓN DE INTERNET BANDA ANCHA FIJA*</t>
  </si>
  <si>
    <t>AÑO 2020 EN GS.</t>
  </si>
  <si>
    <t xml:space="preserve">AÑO 2019 EN GS. </t>
  </si>
  <si>
    <t xml:space="preserve">AÑO 2021 EN GS. </t>
  </si>
  <si>
    <t>TELEFONÍA FIJA</t>
  </si>
  <si>
    <t xml:space="preserve">TELEFONÍA MÓVIL (incluye Internet móvil 3G) </t>
  </si>
  <si>
    <t>INTERNET MÓVIL 4G/LTE</t>
  </si>
  <si>
    <t>INTERNET FIJO</t>
  </si>
  <si>
    <t xml:space="preserve">CABLE DISTRIBUCIÓN (Tv cable) </t>
  </si>
  <si>
    <t>RADIO DISTRIBUCIÓN (TV UHF de pago)</t>
  </si>
  <si>
    <t xml:space="preserve">Cooperativa Colonizadora Multiactiva Ferheim Ltda. </t>
  </si>
  <si>
    <t xml:space="preserve">Full Telecomunicaciones SA (Emerson Stern) </t>
  </si>
  <si>
    <t xml:space="preserve">Información no disponible </t>
  </si>
  <si>
    <t xml:space="preserve">Alftech SA </t>
  </si>
  <si>
    <t xml:space="preserve">Asunción y Central </t>
  </si>
  <si>
    <t xml:space="preserve">Asunción y  Central </t>
  </si>
  <si>
    <t>Dejó de operar</t>
  </si>
  <si>
    <t>NUCLEO S.A. - Fijo – Cable Modem</t>
  </si>
  <si>
    <t xml:space="preserve">HFC </t>
  </si>
  <si>
    <t xml:space="preserve">Bruno Enrique Tepper Miszuk </t>
  </si>
  <si>
    <t xml:space="preserve">Cable Televisión Satelital S.R.L. </t>
  </si>
  <si>
    <t>TOTAL FIJO</t>
  </si>
  <si>
    <t xml:space="preserve">&lt;512 Kbps </t>
  </si>
  <si>
    <t xml:space="preserve">&lt;2 Mbps </t>
  </si>
  <si>
    <t xml:space="preserve">&lt;4 Mbps </t>
  </si>
  <si>
    <t xml:space="preserve">&lt;6 Mbps </t>
  </si>
  <si>
    <t xml:space="preserve">&lt;8 Mbps </t>
  </si>
  <si>
    <t xml:space="preserve">&lt;10 Mbps </t>
  </si>
  <si>
    <t xml:space="preserve">&lt;15 Mbps </t>
  </si>
  <si>
    <t xml:space="preserve">&lt;20 Mbps </t>
  </si>
  <si>
    <t xml:space="preserve">&lt;25 Mbps </t>
  </si>
  <si>
    <t xml:space="preserve">&lt;30 Mbps </t>
  </si>
  <si>
    <t xml:space="preserve">&lt;35 Mbps </t>
  </si>
  <si>
    <t xml:space="preserve">&lt;40 Mbps </t>
  </si>
  <si>
    <t xml:space="preserve">&lt;45 Mbps </t>
  </si>
  <si>
    <t xml:space="preserve">&lt;50 Mbps </t>
  </si>
  <si>
    <t xml:space="preserve">&lt;60 Mbps </t>
  </si>
  <si>
    <t xml:space="preserve">&lt;70 Mbps </t>
  </si>
  <si>
    <t xml:space="preserve">&lt;80 Mbps </t>
  </si>
  <si>
    <t xml:space="preserve">&lt;100 Mbps </t>
  </si>
  <si>
    <t xml:space="preserve">&lt;400 Mbps </t>
  </si>
  <si>
    <t xml:space="preserve">&lt;=500 Mbps </t>
  </si>
  <si>
    <t>VELOCIDAD</t>
  </si>
  <si>
    <t xml:space="preserve">Salto del Guaira </t>
  </si>
  <si>
    <t>Canindeyú</t>
  </si>
  <si>
    <t xml:space="preserve">Yhú </t>
  </si>
  <si>
    <t>Filadelfia</t>
  </si>
  <si>
    <t xml:space="preserve">Ñeembucú </t>
  </si>
  <si>
    <r>
      <rPr>
        <sz val="11"/>
        <rFont val="Calibri"/>
        <family val="2"/>
        <scheme val="minor"/>
      </rPr>
      <t>Ca</t>
    </r>
    <r>
      <rPr>
        <sz val="11"/>
        <color theme="1"/>
        <rFont val="Calibri"/>
        <family val="2"/>
        <scheme val="minor"/>
      </rPr>
      <t>ble Visión Ybycuí  S.A.</t>
    </r>
  </si>
  <si>
    <r>
      <t xml:space="preserve">Asunción, todas las ciudades del Dpto. Central (19), Yaguarón, San Bernardino, Ypacaraí, Encarnación, Cambyretá, Villa Hayes, Benjamín Aceval, </t>
    </r>
    <r>
      <rPr>
        <sz val="10"/>
        <rFont val="Calibri"/>
        <family val="2"/>
        <scheme val="minor"/>
      </rPr>
      <t>Ciudad del Este, Hernandarias, Pte. Franco, Hohenau, Obligado, Bella Vista, Trinidad, Cap. Miranda,  Nueva Italia, San Antonio,  Altos, Tobati, Itacurubi de la Cordillera, San 
Jose de los Arroyos, Caacupé, Eusebio Ayala, Piribebuy, Atyrá, Caaguazú, J.E.Estigarribia, P.J.Caballero, Concepcion, San Juan Bautista,
San ignacio, Paraguari, Carapegua, Villarrica, Pilar, Loma Plata, Filadelfia, Neuland.</t>
    </r>
    <r>
      <rPr>
        <sz val="10"/>
        <color rgb="FFFF0000"/>
        <rFont val="Calibri"/>
        <family val="2"/>
        <scheme val="minor"/>
      </rPr>
      <t xml:space="preserve">
</t>
    </r>
  </si>
  <si>
    <r>
      <t xml:space="preserve">Itapúa, Asunción, Central, Presidente Hayes, </t>
    </r>
    <r>
      <rPr>
        <sz val="10"/>
        <rFont val="Calibri"/>
        <family val="2"/>
        <scheme val="minor"/>
      </rPr>
      <t>Alto Paraná, Paraguarí, Ñeembucu, Cordillera, Misiones, Guairá, Caaguazú, Amambay, Concepción.</t>
    </r>
  </si>
  <si>
    <t xml:space="preserve">Cooperativa Colonizadora Multiactiva </t>
  </si>
  <si>
    <t>Telecel S.A. -(ex CVC)</t>
  </si>
  <si>
    <t>Cablevisión Curuguaty (NILDA CONCEPCION CASTILLO DE ORTEGA.)</t>
  </si>
  <si>
    <t>Cablevisión Katuete (Hugo Hernán Rodríguez Páez)</t>
  </si>
  <si>
    <t xml:space="preserve">Gosi S.A. - </t>
  </si>
  <si>
    <t xml:space="preserve">Emprendor S.A. </t>
  </si>
  <si>
    <t xml:space="preserve">Itakaru S.A. </t>
  </si>
  <si>
    <t xml:space="preserve">Santtion S.A. </t>
  </si>
  <si>
    <t xml:space="preserve">Kaarendy S.A. </t>
  </si>
  <si>
    <t>Dario Ramon Benitez Velazquez</t>
  </si>
  <si>
    <t>Capiivary y Yrybucuá</t>
  </si>
  <si>
    <t>Santa Rosa del Mbutuy</t>
  </si>
  <si>
    <t>Guayayvi Cablevisión S.R.L. - María Silvana Cañete de Arias</t>
  </si>
  <si>
    <t>Epifanio Ramirez</t>
  </si>
  <si>
    <t xml:space="preserve"> San Ignacio</t>
  </si>
  <si>
    <t xml:space="preserve">Maria Ines Palacios </t>
  </si>
  <si>
    <t>Gral. Artigas</t>
  </si>
  <si>
    <t>San Vicente Pancholo</t>
  </si>
  <si>
    <t>Myrian Beatriz Ruiz Morinigo</t>
  </si>
  <si>
    <t>Loreto</t>
  </si>
  <si>
    <t>María Julia Alderete Torres -  TV Cable San  Alberto</t>
  </si>
  <si>
    <t xml:space="preserve">Caaguazú Cable Color </t>
  </si>
  <si>
    <t>Agus S.A.</t>
  </si>
  <si>
    <t>Ideal  CTV S.R.L.</t>
  </si>
  <si>
    <t>Digno Emerito Cuenca Gauto</t>
  </si>
  <si>
    <t>Hernandarias</t>
  </si>
  <si>
    <t>Obdulio Amado Fernandez Ferreira</t>
  </si>
  <si>
    <t>Nueva Italia</t>
  </si>
  <si>
    <t>Saltos del Guairá</t>
  </si>
  <si>
    <t>Arroyos y Esteros</t>
  </si>
  <si>
    <t>San Jose de los Arroyos</t>
  </si>
  <si>
    <t>Itagua</t>
  </si>
  <si>
    <t>Eduardo Manuel Zarza Abente</t>
  </si>
  <si>
    <t>Delia Chaparro de Perez</t>
  </si>
  <si>
    <t>Guillermo Adolfo Escurra Espinola</t>
  </si>
  <si>
    <t>Matillde Armoa de Ayala</t>
  </si>
  <si>
    <t>Monica Isabel Mongelos Mendoza</t>
  </si>
  <si>
    <t xml:space="preserve">Desarrollos y Proyectos S.A. </t>
  </si>
  <si>
    <t>Datos 2020 (Pendiente)</t>
  </si>
  <si>
    <t xml:space="preserve">Indicador </t>
  </si>
  <si>
    <t xml:space="preserve">CII en Gbps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</si>
</sst>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 #,##0.00_ ;_ * \-#,##0.00_ ;_ * &quot;-&quot;??_ ;_ @_ "/>
    <numFmt numFmtId="164" formatCode="_(* #,##0_);_(* \(#,##0\);_(* &quot;-&quot;_);_(@_)"/>
    <numFmt numFmtId="165" formatCode="_(* #,##0.00_);_(* \(#,##0.00\);_(* &quot;-&quot;??_);_(@_)"/>
    <numFmt numFmtId="166" formatCode="_-* #,##0\ _€_-;\-* #,##0\ _€_-;_-* &quot;-&quot;\ _€_-;_-@_-"/>
    <numFmt numFmtId="167" formatCode="_-* #,##0.00\ _€_-;\-* #,##0.00\ _€_-;_-* &quot;-&quot;??\ _€_-;_-@_-"/>
    <numFmt numFmtId="168" formatCode="mm/yy"/>
    <numFmt numFmtId="169" formatCode="_-* #,##0\ _€_-;\-* #,##0\ _€_-;_-* &quot;-&quot;??\ _€_-;_-@_-"/>
    <numFmt numFmtId="170" formatCode="0.0%"/>
    <numFmt numFmtId="171" formatCode="_(* #,##0_);_(* \(#,##0\);_(* &quot;-&quot;??_);_(@_)"/>
    <numFmt numFmtId="172" formatCode="_ * #,##0_ ;_ * \-#,##0_ ;_ * &quot;-&quot;??_ ;_ @_ "/>
  </numFmts>
  <fonts count="23">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8"/>
      <color theme="1"/>
      <name val="Calibri"/>
      <family val="2"/>
      <scheme val="minor"/>
    </font>
    <font>
      <b/>
      <sz val="11"/>
      <name val="Calibri"/>
      <family val="2"/>
      <scheme val="minor"/>
    </font>
    <font>
      <sz val="10"/>
      <name val="Arial"/>
      <family val="2"/>
    </font>
    <font>
      <sz val="11"/>
      <color theme="1"/>
      <name val="Calibri"/>
      <family val="2"/>
    </font>
    <font>
      <sz val="10"/>
      <name val="Courier"/>
      <family val="3"/>
    </font>
    <font>
      <sz val="11"/>
      <color rgb="FFFF0000"/>
      <name val="Calibri"/>
      <family val="2"/>
      <scheme val="minor"/>
    </font>
    <font>
      <sz val="11"/>
      <color theme="4"/>
      <name val="Calibri"/>
      <family val="2"/>
      <scheme val="minor"/>
    </font>
    <font>
      <b/>
      <sz val="11"/>
      <color indexed="8"/>
      <name val="Calibri"/>
      <family val="2"/>
      <scheme val="minor"/>
    </font>
    <font>
      <sz val="11"/>
      <color indexed="8"/>
      <name val="Calibri"/>
      <family val="2"/>
      <scheme val="minor"/>
    </font>
    <font>
      <b/>
      <sz val="11"/>
      <name val="Arial1"/>
    </font>
    <font>
      <sz val="10"/>
      <color rgb="FF333333"/>
      <name val="Arial"/>
      <family val="2"/>
    </font>
    <font>
      <sz val="10.5"/>
      <color theme="1"/>
      <name val="Calibri"/>
      <family val="2"/>
      <scheme val="minor"/>
    </font>
    <font>
      <sz val="11"/>
      <color rgb="FF000000"/>
      <name val="Calibri"/>
      <family val="2"/>
      <scheme val="minor"/>
    </font>
    <font>
      <sz val="11"/>
      <color rgb="FF333333"/>
      <name val="Calibri"/>
      <family val="2"/>
      <scheme val="minor"/>
    </font>
    <font>
      <sz val="10"/>
      <color rgb="FF00000A"/>
      <name val="Calibri"/>
      <family val="2"/>
      <scheme val="minor"/>
    </font>
    <font>
      <sz val="10"/>
      <name val="Calibri"/>
      <family val="2"/>
      <scheme val="minor"/>
    </font>
    <font>
      <sz val="10"/>
      <color rgb="FFFF0000"/>
      <name val="Calibri"/>
      <family val="2"/>
      <scheme val="minor"/>
    </font>
    <font>
      <sz val="10"/>
      <color theme="1"/>
      <name val="Calibri"/>
      <family val="2"/>
      <scheme val="minor"/>
    </font>
    <font>
      <b/>
      <sz val="10"/>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FF"/>
        <bgColor rgb="FFFFFFFF"/>
      </patternFill>
    </fill>
    <fill>
      <patternFill patternType="solid">
        <fgColor rgb="FFFFFF00"/>
        <bgColor indexed="64"/>
      </patternFill>
    </fill>
    <fill>
      <patternFill patternType="solid">
        <fgColor theme="5" tint="0.79998168889431442"/>
        <bgColor indexed="64"/>
      </patternFill>
    </fill>
    <fill>
      <patternFill patternType="solid">
        <fgColor theme="4" tint="0.79998168889431442"/>
        <bgColor indexed="64"/>
      </patternFill>
    </fill>
  </fills>
  <borders count="4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top style="medium">
        <color indexed="64"/>
      </top>
      <bottom style="thin">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10">
    <xf numFmtId="0" fontId="0" fillId="0" borderId="0"/>
    <xf numFmtId="167" fontId="1" fillId="0" borderId="0" applyFont="0" applyFill="0" applyBorder="0" applyAlignment="0" applyProtection="0"/>
    <xf numFmtId="166" fontId="1" fillId="0" borderId="0" applyFont="0" applyFill="0" applyBorder="0" applyAlignment="0" applyProtection="0"/>
    <xf numFmtId="9" fontId="1" fillId="0" borderId="0" applyFont="0" applyFill="0" applyBorder="0" applyAlignment="0" applyProtection="0"/>
    <xf numFmtId="0" fontId="6" fillId="0" borderId="0"/>
    <xf numFmtId="0" fontId="8" fillId="0" borderId="0"/>
    <xf numFmtId="0" fontId="6" fillId="0" borderId="0"/>
    <xf numFmtId="165" fontId="8" fillId="0" borderId="0" applyFont="0" applyFill="0" applyBorder="0" applyAlignment="0" applyProtection="0"/>
    <xf numFmtId="43" fontId="6" fillId="0" borderId="0" applyFont="0" applyFill="0" applyBorder="0" applyAlignment="0" applyProtection="0"/>
    <xf numFmtId="165" fontId="1" fillId="0" borderId="0" applyFont="0" applyFill="0" applyBorder="0" applyAlignment="0" applyProtection="0"/>
  </cellStyleXfs>
  <cellXfs count="420">
    <xf numFmtId="0" fontId="0" fillId="0" borderId="0" xfId="0"/>
    <xf numFmtId="0" fontId="3" fillId="0" borderId="0" xfId="0" applyFont="1" applyFill="1"/>
    <xf numFmtId="166" fontId="0" fillId="0" borderId="4" xfId="2" applyFont="1" applyBorder="1"/>
    <xf numFmtId="166" fontId="0" fillId="0" borderId="4" xfId="2" applyFont="1" applyFill="1" applyBorder="1"/>
    <xf numFmtId="0" fontId="0" fillId="0" borderId="0" xfId="0" applyFill="1"/>
    <xf numFmtId="0" fontId="0" fillId="0" borderId="2" xfId="0" applyFill="1" applyBorder="1" applyAlignment="1">
      <alignment horizontal="left" vertical="center" wrapText="1"/>
    </xf>
    <xf numFmtId="166" fontId="0" fillId="0" borderId="3" xfId="2" applyFont="1" applyFill="1" applyBorder="1"/>
    <xf numFmtId="166" fontId="0" fillId="0" borderId="13" xfId="2" applyFont="1" applyFill="1" applyBorder="1"/>
    <xf numFmtId="0" fontId="0" fillId="0" borderId="4" xfId="0" applyFill="1" applyBorder="1" applyAlignment="1">
      <alignment horizontal="left" vertical="center"/>
    </xf>
    <xf numFmtId="0" fontId="0" fillId="0" borderId="2" xfId="0" applyBorder="1" applyAlignment="1">
      <alignment horizontal="left" vertical="center" wrapText="1"/>
    </xf>
    <xf numFmtId="0" fontId="0" fillId="0" borderId="4" xfId="0" applyBorder="1" applyAlignment="1">
      <alignment horizontal="left" vertical="center"/>
    </xf>
    <xf numFmtId="164" fontId="2" fillId="3" borderId="0" xfId="0" applyNumberFormat="1" applyFont="1" applyFill="1" applyBorder="1"/>
    <xf numFmtId="0" fontId="3" fillId="0" borderId="4" xfId="0" applyFont="1" applyFill="1" applyBorder="1" applyAlignment="1">
      <alignment vertical="center" wrapText="1"/>
    </xf>
    <xf numFmtId="0" fontId="0" fillId="0" borderId="4" xfId="0" applyFont="1" applyFill="1" applyBorder="1" applyAlignment="1">
      <alignment vertical="center" wrapText="1"/>
    </xf>
    <xf numFmtId="0" fontId="0" fillId="0" borderId="0" xfId="0"/>
    <xf numFmtId="166" fontId="0" fillId="0" borderId="8" xfId="2" applyFont="1" applyFill="1" applyBorder="1"/>
    <xf numFmtId="0" fontId="3" fillId="0" borderId="4" xfId="0" applyFont="1" applyFill="1" applyBorder="1" applyAlignment="1">
      <alignment horizontal="left" vertical="center"/>
    </xf>
    <xf numFmtId="0" fontId="3" fillId="0" borderId="4" xfId="0" applyFont="1" applyFill="1" applyBorder="1" applyAlignment="1" applyProtection="1">
      <alignment horizontal="left" vertical="center"/>
      <protection locked="0"/>
    </xf>
    <xf numFmtId="0" fontId="0" fillId="0" borderId="4" xfId="0" applyFont="1" applyFill="1" applyBorder="1" applyAlignment="1">
      <alignment horizontal="left" vertical="center"/>
    </xf>
    <xf numFmtId="0" fontId="0" fillId="0" borderId="0" xfId="0" applyFill="1" applyBorder="1" applyAlignment="1">
      <alignment horizontal="left"/>
    </xf>
    <xf numFmtId="0" fontId="0" fillId="0" borderId="0" xfId="0" applyFill="1" applyBorder="1" applyAlignment="1">
      <alignment wrapText="1"/>
    </xf>
    <xf numFmtId="0" fontId="0" fillId="0" borderId="0" xfId="0" applyFill="1" applyBorder="1"/>
    <xf numFmtId="0" fontId="0" fillId="0" borderId="0" xfId="0" applyBorder="1"/>
    <xf numFmtId="0" fontId="0" fillId="0" borderId="4" xfId="0" applyFill="1" applyBorder="1" applyAlignment="1">
      <alignment horizontal="left" vertical="center" wrapText="1"/>
    </xf>
    <xf numFmtId="166" fontId="3" fillId="0" borderId="4" xfId="2" applyFont="1" applyFill="1" applyBorder="1" applyAlignment="1">
      <alignment horizontal="left" vertical="center"/>
    </xf>
    <xf numFmtId="0" fontId="0" fillId="0" borderId="9" xfId="0" applyFont="1" applyFill="1" applyBorder="1" applyAlignment="1">
      <alignment horizontal="left" vertical="center"/>
    </xf>
    <xf numFmtId="0" fontId="3" fillId="0" borderId="9" xfId="0" applyFont="1" applyFill="1" applyBorder="1" applyAlignment="1">
      <alignment horizontal="left" vertical="center"/>
    </xf>
    <xf numFmtId="0" fontId="0" fillId="0" borderId="4" xfId="0" applyFill="1" applyBorder="1"/>
    <xf numFmtId="0" fontId="3" fillId="0" borderId="10" xfId="0" applyFont="1" applyFill="1" applyBorder="1" applyAlignment="1">
      <alignment vertical="center" wrapText="1"/>
    </xf>
    <xf numFmtId="0" fontId="3" fillId="0" borderId="9" xfId="0" applyFont="1" applyFill="1" applyBorder="1" applyAlignment="1">
      <alignment vertical="center" wrapText="1"/>
    </xf>
    <xf numFmtId="166" fontId="0" fillId="0" borderId="0" xfId="0" applyNumberFormat="1" applyFill="1" applyBorder="1"/>
    <xf numFmtId="170" fontId="12" fillId="0" borderId="4" xfId="3" applyNumberFormat="1" applyFont="1" applyFill="1" applyBorder="1" applyAlignment="1">
      <alignment horizontal="center" vertical="center" wrapText="1"/>
    </xf>
    <xf numFmtId="10" fontId="0" fillId="0" borderId="4" xfId="3" applyNumberFormat="1" applyFont="1" applyBorder="1" applyAlignment="1">
      <alignment horizontal="center"/>
    </xf>
    <xf numFmtId="10" fontId="12" fillId="0" borderId="4" xfId="3" applyNumberFormat="1" applyFont="1" applyFill="1" applyBorder="1" applyAlignment="1">
      <alignment horizontal="center" vertical="center" wrapText="1"/>
    </xf>
    <xf numFmtId="17" fontId="13" fillId="0" borderId="4" xfId="0" applyNumberFormat="1" applyFont="1" applyFill="1" applyBorder="1" applyAlignment="1">
      <alignment horizontal="center" vertical="center"/>
    </xf>
    <xf numFmtId="164" fontId="2" fillId="0" borderId="4" xfId="0" applyNumberFormat="1" applyFont="1" applyBorder="1" applyAlignment="1">
      <alignment horizontal="center"/>
    </xf>
    <xf numFmtId="3" fontId="0" fillId="0" borderId="13" xfId="2" applyNumberFormat="1" applyFont="1" applyFill="1" applyBorder="1"/>
    <xf numFmtId="166" fontId="7" fillId="0" borderId="3" xfId="2" applyFont="1" applyBorder="1" applyAlignment="1">
      <alignment horizontal="right" vertical="center" wrapText="1"/>
    </xf>
    <xf numFmtId="166" fontId="7" fillId="0" borderId="13" xfId="2" applyFont="1" applyBorder="1" applyAlignment="1">
      <alignment horizontal="right" vertical="center" wrapText="1"/>
    </xf>
    <xf numFmtId="166" fontId="0" fillId="2" borderId="4" xfId="2" applyFont="1" applyFill="1" applyBorder="1"/>
    <xf numFmtId="170" fontId="0" fillId="0" borderId="4" xfId="3" applyNumberFormat="1" applyFont="1" applyBorder="1"/>
    <xf numFmtId="166" fontId="0" fillId="0" borderId="9" xfId="2" applyFont="1" applyFill="1" applyBorder="1"/>
    <xf numFmtId="0" fontId="0" fillId="3" borderId="0" xfId="0" applyFill="1"/>
    <xf numFmtId="2" fontId="0" fillId="3" borderId="0" xfId="0" applyNumberFormat="1" applyFill="1" applyAlignment="1">
      <alignment horizontal="center"/>
    </xf>
    <xf numFmtId="2" fontId="0" fillId="3" borderId="0" xfId="0" applyNumberFormat="1" applyFill="1"/>
    <xf numFmtId="166" fontId="0" fillId="3" borderId="0" xfId="2" applyFont="1" applyFill="1"/>
    <xf numFmtId="10" fontId="0" fillId="3" borderId="0" xfId="3" applyNumberFormat="1" applyFont="1" applyFill="1"/>
    <xf numFmtId="171" fontId="0" fillId="3" borderId="0" xfId="0" applyNumberFormat="1" applyFill="1"/>
    <xf numFmtId="0" fontId="0" fillId="3" borderId="0" xfId="0" applyFill="1" applyAlignment="1">
      <alignment horizontal="center"/>
    </xf>
    <xf numFmtId="164" fontId="0" fillId="3" borderId="0" xfId="0" applyNumberFormat="1" applyFill="1"/>
    <xf numFmtId="10" fontId="0" fillId="3" borderId="0" xfId="0" applyNumberFormat="1" applyFill="1"/>
    <xf numFmtId="166" fontId="0" fillId="0" borderId="10" xfId="2" applyFont="1" applyFill="1" applyBorder="1"/>
    <xf numFmtId="166" fontId="0" fillId="0" borderId="6" xfId="2" applyFont="1" applyFill="1" applyBorder="1"/>
    <xf numFmtId="0" fontId="3" fillId="3" borderId="0" xfId="0" applyFont="1" applyFill="1"/>
    <xf numFmtId="171" fontId="2" fillId="3" borderId="0" xfId="9" applyNumberFormat="1" applyFont="1" applyFill="1" applyBorder="1"/>
    <xf numFmtId="166" fontId="0" fillId="3" borderId="0" xfId="0" applyNumberFormat="1" applyFill="1"/>
    <xf numFmtId="17" fontId="2" fillId="3" borderId="0" xfId="0" applyNumberFormat="1" applyFont="1" applyFill="1" applyBorder="1" applyAlignment="1">
      <alignment horizontal="center" vertical="center"/>
    </xf>
    <xf numFmtId="166" fontId="0" fillId="3" borderId="0" xfId="0" applyNumberFormat="1" applyFill="1" applyBorder="1" applyAlignment="1">
      <alignment vertical="center"/>
    </xf>
    <xf numFmtId="166" fontId="0" fillId="3" borderId="0" xfId="0" applyNumberFormat="1" applyFill="1" applyBorder="1"/>
    <xf numFmtId="164" fontId="2" fillId="3" borderId="0" xfId="0" applyNumberFormat="1" applyFont="1" applyFill="1"/>
    <xf numFmtId="3" fontId="14" fillId="3" borderId="0" xfId="0" applyNumberFormat="1" applyFont="1" applyFill="1" applyBorder="1"/>
    <xf numFmtId="170" fontId="0" fillId="3" borderId="0" xfId="3" applyNumberFormat="1" applyFont="1" applyFill="1"/>
    <xf numFmtId="0" fontId="0" fillId="3" borderId="0" xfId="0" applyFill="1" applyBorder="1"/>
    <xf numFmtId="0" fontId="0" fillId="3" borderId="0" xfId="0" applyFill="1" applyBorder="1" applyAlignment="1">
      <alignment horizontal="left"/>
    </xf>
    <xf numFmtId="0" fontId="0" fillId="3" borderId="0" xfId="0" applyFill="1" applyBorder="1" applyAlignment="1">
      <alignment wrapText="1"/>
    </xf>
    <xf numFmtId="0" fontId="2" fillId="3" borderId="0" xfId="0" applyFont="1" applyFill="1"/>
    <xf numFmtId="0" fontId="9" fillId="3" borderId="0" xfId="0" applyFont="1" applyFill="1"/>
    <xf numFmtId="0" fontId="10" fillId="3" borderId="0" xfId="0" applyFont="1" applyFill="1"/>
    <xf numFmtId="172" fontId="0" fillId="3" borderId="0" xfId="0" applyNumberFormat="1" applyFill="1" applyBorder="1"/>
    <xf numFmtId="172" fontId="15" fillId="3" borderId="0" xfId="1" applyNumberFormat="1" applyFont="1" applyFill="1" applyBorder="1" applyAlignment="1">
      <alignment wrapText="1"/>
    </xf>
    <xf numFmtId="3" fontId="2" fillId="3" borderId="0" xfId="0" applyNumberFormat="1" applyFont="1" applyFill="1"/>
    <xf numFmtId="38" fontId="0" fillId="3" borderId="0" xfId="0" applyNumberFormat="1" applyFill="1" applyBorder="1"/>
    <xf numFmtId="3" fontId="0" fillId="3" borderId="0" xfId="0" applyNumberFormat="1" applyFill="1"/>
    <xf numFmtId="166" fontId="0" fillId="3" borderId="0" xfId="2" applyFont="1" applyFill="1" applyBorder="1"/>
    <xf numFmtId="3" fontId="0" fillId="3" borderId="0" xfId="0" applyNumberFormat="1" applyFill="1" applyBorder="1"/>
    <xf numFmtId="168" fontId="0" fillId="0" borderId="19" xfId="4" applyNumberFormat="1" applyFont="1" applyFill="1" applyBorder="1" applyAlignment="1" applyProtection="1"/>
    <xf numFmtId="168" fontId="0" fillId="0" borderId="20" xfId="4" applyNumberFormat="1" applyFont="1" applyFill="1" applyBorder="1" applyAlignment="1" applyProtection="1"/>
    <xf numFmtId="168" fontId="0" fillId="0" borderId="18" xfId="4" applyNumberFormat="1" applyFont="1" applyFill="1" applyBorder="1" applyAlignment="1" applyProtection="1"/>
    <xf numFmtId="166" fontId="0" fillId="0" borderId="21" xfId="2" applyFont="1" applyFill="1" applyBorder="1"/>
    <xf numFmtId="166" fontId="0" fillId="0" borderId="22" xfId="2" applyFont="1" applyFill="1" applyBorder="1"/>
    <xf numFmtId="166" fontId="0" fillId="0" borderId="23" xfId="2" applyFont="1" applyFill="1" applyBorder="1"/>
    <xf numFmtId="166" fontId="0" fillId="0" borderId="24" xfId="2" applyFont="1" applyFill="1" applyBorder="1"/>
    <xf numFmtId="166" fontId="0" fillId="0" borderId="5" xfId="2" applyFont="1" applyFill="1" applyBorder="1"/>
    <xf numFmtId="166" fontId="0" fillId="0" borderId="7" xfId="2" applyFont="1" applyFill="1" applyBorder="1"/>
    <xf numFmtId="166" fontId="0" fillId="0" borderId="27" xfId="2" applyFont="1" applyBorder="1"/>
    <xf numFmtId="166" fontId="0" fillId="0" borderId="16" xfId="2" applyFont="1" applyBorder="1"/>
    <xf numFmtId="166" fontId="0" fillId="0" borderId="28" xfId="2" applyFont="1" applyBorder="1"/>
    <xf numFmtId="166" fontId="0" fillId="0" borderId="26" xfId="2" applyFont="1" applyBorder="1"/>
    <xf numFmtId="164" fontId="0" fillId="0" borderId="21" xfId="0" applyNumberFormat="1" applyBorder="1"/>
    <xf numFmtId="164" fontId="0" fillId="0" borderId="22" xfId="0" applyNumberFormat="1" applyBorder="1"/>
    <xf numFmtId="164" fontId="0" fillId="0" borderId="23" xfId="0" applyNumberFormat="1" applyBorder="1"/>
    <xf numFmtId="164" fontId="0" fillId="0" borderId="13" xfId="0" applyNumberFormat="1" applyBorder="1"/>
    <xf numFmtId="164" fontId="0" fillId="0" borderId="24" xfId="0" applyNumberFormat="1" applyBorder="1"/>
    <xf numFmtId="164" fontId="0" fillId="0" borderId="8" xfId="0" applyNumberFormat="1" applyBorder="1"/>
    <xf numFmtId="164" fontId="0" fillId="0" borderId="5" xfId="0" applyNumberFormat="1" applyBorder="1"/>
    <xf numFmtId="164" fontId="0" fillId="0" borderId="7" xfId="0" applyNumberFormat="1" applyBorder="1"/>
    <xf numFmtId="164" fontId="0" fillId="0" borderId="19" xfId="0" applyNumberFormat="1" applyBorder="1"/>
    <xf numFmtId="164" fontId="0" fillId="0" borderId="20" xfId="0" applyNumberFormat="1" applyBorder="1"/>
    <xf numFmtId="164" fontId="0" fillId="0" borderId="18" xfId="0" applyNumberFormat="1" applyBorder="1"/>
    <xf numFmtId="0" fontId="4" fillId="3" borderId="0" xfId="0" applyFont="1" applyFill="1" applyBorder="1" applyAlignment="1">
      <alignment vertical="center"/>
    </xf>
    <xf numFmtId="0" fontId="2" fillId="2" borderId="0" xfId="0" applyFont="1" applyFill="1" applyAlignment="1">
      <alignment horizontal="left"/>
    </xf>
    <xf numFmtId="0" fontId="0" fillId="0" borderId="4"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5" fillId="7" borderId="5" xfId="0" applyFont="1" applyFill="1" applyBorder="1" applyAlignment="1">
      <alignment horizontal="center" vertical="center"/>
    </xf>
    <xf numFmtId="0" fontId="5" fillId="7" borderId="7" xfId="0" applyFont="1" applyFill="1" applyBorder="1" applyAlignment="1">
      <alignment horizontal="center" vertical="center"/>
    </xf>
    <xf numFmtId="0" fontId="5" fillId="7" borderId="5" xfId="0" applyFont="1" applyFill="1" applyBorder="1" applyAlignment="1">
      <alignment horizontal="center" vertical="center" wrapText="1"/>
    </xf>
    <xf numFmtId="0" fontId="5" fillId="7" borderId="6" xfId="0" applyFont="1" applyFill="1" applyBorder="1" applyAlignment="1">
      <alignment horizontal="center" vertical="center" wrapText="1"/>
    </xf>
    <xf numFmtId="0" fontId="5" fillId="7" borderId="7" xfId="0" applyFont="1" applyFill="1" applyBorder="1" applyAlignment="1">
      <alignment horizontal="center" vertical="center" wrapText="1"/>
    </xf>
    <xf numFmtId="3" fontId="0" fillId="0" borderId="4" xfId="2" applyNumberFormat="1" applyFont="1" applyFill="1" applyBorder="1"/>
    <xf numFmtId="166" fontId="7" fillId="0" borderId="4" xfId="2" applyFont="1" applyBorder="1" applyAlignment="1">
      <alignment horizontal="right" vertical="center" wrapText="1"/>
    </xf>
    <xf numFmtId="0" fontId="2" fillId="0" borderId="6" xfId="0" applyFont="1" applyFill="1" applyBorder="1" applyAlignment="1">
      <alignment horizontal="left" vertical="center"/>
    </xf>
    <xf numFmtId="166" fontId="0" fillId="0" borderId="2" xfId="2" applyFont="1" applyFill="1" applyBorder="1"/>
    <xf numFmtId="164" fontId="2" fillId="0" borderId="6" xfId="0" applyNumberFormat="1" applyFont="1" applyFill="1" applyBorder="1"/>
    <xf numFmtId="164" fontId="2" fillId="0" borderId="7" xfId="0" applyNumberFormat="1" applyFont="1" applyFill="1" applyBorder="1"/>
    <xf numFmtId="166" fontId="7" fillId="0" borderId="2" xfId="2" applyFont="1" applyBorder="1" applyAlignment="1">
      <alignment horizontal="right" vertical="center" wrapText="1"/>
    </xf>
    <xf numFmtId="0" fontId="0" fillId="0" borderId="2" xfId="0" applyFill="1" applyBorder="1" applyAlignment="1">
      <alignment horizontal="left" vertical="center"/>
    </xf>
    <xf numFmtId="166" fontId="0" fillId="2" borderId="2" xfId="2" applyFont="1" applyFill="1" applyBorder="1"/>
    <xf numFmtId="164" fontId="2" fillId="2" borderId="6" xfId="0" applyNumberFormat="1" applyFont="1" applyFill="1" applyBorder="1"/>
    <xf numFmtId="0" fontId="2" fillId="7" borderId="1" xfId="0" applyFont="1" applyFill="1" applyBorder="1" applyAlignment="1">
      <alignment horizontal="center" vertical="center" wrapText="1"/>
    </xf>
    <xf numFmtId="0" fontId="2" fillId="7" borderId="2" xfId="0" applyFont="1" applyFill="1" applyBorder="1" applyAlignment="1">
      <alignment horizontal="center" vertical="center" wrapText="1"/>
    </xf>
    <xf numFmtId="17" fontId="2" fillId="7" borderId="2" xfId="0" applyNumberFormat="1" applyFont="1" applyFill="1" applyBorder="1" applyAlignment="1">
      <alignment horizontal="center" vertical="center"/>
    </xf>
    <xf numFmtId="17" fontId="2" fillId="7" borderId="3" xfId="0" applyNumberFormat="1" applyFont="1" applyFill="1" applyBorder="1" applyAlignment="1">
      <alignment horizontal="center" vertical="center"/>
    </xf>
    <xf numFmtId="0" fontId="2" fillId="3" borderId="14" xfId="0" applyFont="1" applyFill="1" applyBorder="1" applyAlignment="1">
      <alignment horizontal="left" vertical="center"/>
    </xf>
    <xf numFmtId="164" fontId="2" fillId="3" borderId="14" xfId="0" applyNumberFormat="1" applyFont="1" applyFill="1" applyBorder="1"/>
    <xf numFmtId="0" fontId="0" fillId="3" borderId="28" xfId="0" applyFill="1" applyBorder="1" applyAlignment="1">
      <alignment horizontal="center" vertical="center"/>
    </xf>
    <xf numFmtId="0" fontId="2" fillId="3" borderId="28" xfId="0" applyFont="1" applyFill="1" applyBorder="1" applyAlignment="1">
      <alignment horizontal="left" vertical="center"/>
    </xf>
    <xf numFmtId="164" fontId="2" fillId="3" borderId="28" xfId="0" applyNumberFormat="1" applyFont="1" applyFill="1" applyBorder="1"/>
    <xf numFmtId="166" fontId="2" fillId="0" borderId="6" xfId="2" applyFont="1" applyFill="1" applyBorder="1"/>
    <xf numFmtId="166" fontId="2" fillId="0" borderId="7" xfId="2" applyFont="1" applyFill="1" applyBorder="1"/>
    <xf numFmtId="164" fontId="2" fillId="0" borderId="6" xfId="0" applyNumberFormat="1" applyFont="1" applyFill="1" applyBorder="1" applyAlignment="1">
      <alignment vertical="center"/>
    </xf>
    <xf numFmtId="164" fontId="2" fillId="0" borderId="7" xfId="0" applyNumberFormat="1" applyFont="1" applyFill="1" applyBorder="1" applyAlignment="1">
      <alignment vertical="center"/>
    </xf>
    <xf numFmtId="0" fontId="2" fillId="7" borderId="4" xfId="0" applyFont="1" applyFill="1" applyBorder="1" applyAlignment="1">
      <alignment horizontal="center" vertical="center"/>
    </xf>
    <xf numFmtId="170" fontId="2" fillId="3" borderId="0" xfId="3" applyNumberFormat="1" applyFont="1" applyFill="1"/>
    <xf numFmtId="0" fontId="16" fillId="0" borderId="4" xfId="0" applyFont="1" applyFill="1" applyBorder="1" applyAlignment="1">
      <alignment vertical="center" wrapText="1"/>
    </xf>
    <xf numFmtId="0" fontId="3" fillId="0" borderId="4"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16" fillId="0" borderId="4" xfId="0" applyFont="1" applyFill="1" applyBorder="1" applyAlignment="1">
      <alignment horizontal="center" vertical="center" wrapText="1"/>
    </xf>
    <xf numFmtId="169" fontId="2" fillId="3" borderId="0" xfId="1" applyNumberFormat="1" applyFont="1" applyFill="1"/>
    <xf numFmtId="0" fontId="2" fillId="3" borderId="0" xfId="0" applyFont="1" applyFill="1" applyAlignment="1">
      <alignment wrapText="1"/>
    </xf>
    <xf numFmtId="0" fontId="2" fillId="3" borderId="0" xfId="0" applyFont="1" applyFill="1" applyBorder="1" applyAlignment="1">
      <alignment horizontal="center" vertical="top"/>
    </xf>
    <xf numFmtId="170" fontId="0" fillId="0" borderId="4" xfId="3" applyNumberFormat="1" applyFont="1" applyFill="1" applyBorder="1"/>
    <xf numFmtId="0" fontId="11" fillId="7" borderId="4" xfId="0" applyFont="1" applyFill="1" applyBorder="1" applyAlignment="1">
      <alignment horizontal="center" vertical="top" wrapText="1"/>
    </xf>
    <xf numFmtId="0" fontId="2" fillId="3" borderId="0" xfId="0" applyFont="1" applyFill="1" applyBorder="1" applyAlignment="1">
      <alignment vertical="center"/>
    </xf>
    <xf numFmtId="0" fontId="0" fillId="3" borderId="0" xfId="0" applyFont="1" applyFill="1"/>
    <xf numFmtId="0" fontId="2" fillId="7" borderId="15" xfId="0" applyFont="1" applyFill="1" applyBorder="1" applyAlignment="1">
      <alignment horizontal="center" vertical="center"/>
    </xf>
    <xf numFmtId="17" fontId="3" fillId="7" borderId="4" xfId="0" applyNumberFormat="1" applyFont="1" applyFill="1" applyBorder="1" applyAlignment="1">
      <alignment horizontal="left" vertical="center"/>
    </xf>
    <xf numFmtId="17" fontId="13" fillId="3" borderId="0" xfId="0" applyNumberFormat="1" applyFont="1" applyFill="1" applyBorder="1" applyAlignment="1">
      <alignment horizontal="left" vertical="center"/>
    </xf>
    <xf numFmtId="0" fontId="0" fillId="3" borderId="0" xfId="0" applyFont="1" applyFill="1" applyBorder="1"/>
    <xf numFmtId="0" fontId="3" fillId="0" borderId="15" xfId="0" applyFont="1" applyFill="1" applyBorder="1" applyAlignment="1">
      <alignment horizontal="center" vertical="center" wrapText="1"/>
    </xf>
    <xf numFmtId="3" fontId="17" fillId="2" borderId="4" xfId="0" applyNumberFormat="1" applyFont="1" applyFill="1" applyBorder="1"/>
    <xf numFmtId="3" fontId="17" fillId="6" borderId="4" xfId="0" applyNumberFormat="1" applyFont="1" applyFill="1" applyBorder="1"/>
    <xf numFmtId="0" fontId="3" fillId="0" borderId="10"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9" xfId="0" applyFont="1" applyFill="1" applyBorder="1" applyAlignment="1">
      <alignment horizontal="left" vertical="center" wrapText="1"/>
    </xf>
    <xf numFmtId="166" fontId="0" fillId="0" borderId="31" xfId="0" applyNumberFormat="1" applyFont="1" applyBorder="1" applyAlignment="1">
      <alignment horizontal="left" vertical="top"/>
    </xf>
    <xf numFmtId="164" fontId="0" fillId="0" borderId="20" xfId="0" applyNumberFormat="1" applyFont="1" applyBorder="1" applyAlignment="1">
      <alignment horizontal="center" vertical="center"/>
    </xf>
    <xf numFmtId="166" fontId="0" fillId="0" borderId="32" xfId="0" applyNumberFormat="1" applyBorder="1" applyAlignment="1">
      <alignment horizontal="center" vertical="center"/>
    </xf>
    <xf numFmtId="166" fontId="0" fillId="0" borderId="20" xfId="0" applyNumberFormat="1" applyBorder="1" applyAlignment="1">
      <alignment horizontal="center" vertical="center"/>
    </xf>
    <xf numFmtId="166" fontId="0" fillId="0" borderId="33" xfId="0" applyNumberFormat="1" applyFont="1" applyBorder="1" applyAlignment="1">
      <alignment horizontal="left" vertical="top"/>
    </xf>
    <xf numFmtId="164" fontId="0" fillId="0" borderId="34" xfId="0" applyNumberFormat="1" applyFont="1" applyBorder="1" applyAlignment="1">
      <alignment horizontal="center" vertical="center"/>
    </xf>
    <xf numFmtId="166" fontId="0" fillId="0" borderId="34" xfId="0" applyNumberFormat="1" applyBorder="1" applyAlignment="1">
      <alignment horizontal="center" vertical="center"/>
    </xf>
    <xf numFmtId="166" fontId="0" fillId="0" borderId="35" xfId="0" applyNumberFormat="1" applyBorder="1" applyAlignment="1">
      <alignment horizontal="center" vertical="center"/>
    </xf>
    <xf numFmtId="166" fontId="2" fillId="0" borderId="36" xfId="0" applyNumberFormat="1" applyFont="1" applyFill="1" applyBorder="1"/>
    <xf numFmtId="164" fontId="2" fillId="0" borderId="30" xfId="0" applyNumberFormat="1" applyFont="1" applyFill="1" applyBorder="1"/>
    <xf numFmtId="164" fontId="2" fillId="0" borderId="37" xfId="0" applyNumberFormat="1" applyFont="1" applyFill="1" applyBorder="1"/>
    <xf numFmtId="0" fontId="0" fillId="0" borderId="38" xfId="0" applyFont="1" applyBorder="1" applyAlignment="1">
      <alignment horizontal="left" vertical="top"/>
    </xf>
    <xf numFmtId="164" fontId="0" fillId="0" borderId="19" xfId="0" applyNumberFormat="1" applyFont="1" applyBorder="1" applyAlignment="1">
      <alignment horizontal="center" vertical="center"/>
    </xf>
    <xf numFmtId="166" fontId="0" fillId="0" borderId="19" xfId="0" applyNumberFormat="1" applyBorder="1" applyAlignment="1">
      <alignment horizontal="center" vertical="center"/>
    </xf>
    <xf numFmtId="166" fontId="0" fillId="0" borderId="39" xfId="0" applyNumberFormat="1" applyBorder="1" applyAlignment="1">
      <alignment horizontal="center" vertical="center"/>
    </xf>
    <xf numFmtId="0" fontId="2" fillId="7" borderId="36" xfId="0" applyFont="1" applyFill="1" applyBorder="1" applyAlignment="1">
      <alignment horizontal="center" vertical="center"/>
    </xf>
    <xf numFmtId="17" fontId="2" fillId="7" borderId="30" xfId="0" applyNumberFormat="1" applyFont="1" applyFill="1" applyBorder="1" applyAlignment="1">
      <alignment horizontal="center" vertical="center"/>
    </xf>
    <xf numFmtId="17" fontId="2" fillId="7" borderId="37" xfId="0" applyNumberFormat="1" applyFont="1" applyFill="1" applyBorder="1" applyAlignment="1">
      <alignment horizontal="center" vertical="center"/>
    </xf>
    <xf numFmtId="166" fontId="0" fillId="3" borderId="20" xfId="0" applyNumberFormat="1" applyFill="1" applyBorder="1" applyAlignment="1">
      <alignment vertical="top"/>
    </xf>
    <xf numFmtId="166" fontId="0" fillId="3" borderId="31" xfId="2" applyFont="1" applyFill="1" applyBorder="1" applyAlignment="1">
      <alignment vertical="top"/>
    </xf>
    <xf numFmtId="166" fontId="0" fillId="3" borderId="32" xfId="2" applyFont="1" applyFill="1" applyBorder="1" applyAlignment="1">
      <alignment vertical="top"/>
    </xf>
    <xf numFmtId="166" fontId="0" fillId="3" borderId="20" xfId="2" applyFont="1" applyFill="1" applyBorder="1" applyAlignment="1">
      <alignment vertical="top"/>
    </xf>
    <xf numFmtId="166" fontId="0" fillId="3" borderId="19" xfId="0" applyNumberFormat="1" applyFill="1" applyBorder="1" applyAlignment="1">
      <alignment vertical="top"/>
    </xf>
    <xf numFmtId="166" fontId="0" fillId="3" borderId="38" xfId="2" applyFont="1" applyFill="1" applyBorder="1" applyAlignment="1">
      <alignment vertical="top"/>
    </xf>
    <xf numFmtId="166" fontId="0" fillId="3" borderId="19" xfId="2" applyFont="1" applyFill="1" applyBorder="1" applyAlignment="1">
      <alignment vertical="top"/>
    </xf>
    <xf numFmtId="166" fontId="0" fillId="3" borderId="39" xfId="2" applyFont="1" applyFill="1" applyBorder="1" applyAlignment="1">
      <alignment vertical="top"/>
    </xf>
    <xf numFmtId="0" fontId="2" fillId="7" borderId="30" xfId="0" applyFont="1" applyFill="1" applyBorder="1" applyAlignment="1">
      <alignment horizontal="center" vertical="center"/>
    </xf>
    <xf numFmtId="17" fontId="2" fillId="7" borderId="36" xfId="0" applyNumberFormat="1" applyFont="1" applyFill="1" applyBorder="1" applyAlignment="1">
      <alignment horizontal="center" vertical="center"/>
    </xf>
    <xf numFmtId="166" fontId="0" fillId="3" borderId="34" xfId="0" applyNumberFormat="1" applyFill="1" applyBorder="1" applyAlignment="1">
      <alignment vertical="top"/>
    </xf>
    <xf numFmtId="166" fontId="0" fillId="3" borderId="33" xfId="2" applyFont="1" applyFill="1" applyBorder="1" applyAlignment="1">
      <alignment vertical="top"/>
    </xf>
    <xf numFmtId="166" fontId="0" fillId="3" borderId="34" xfId="2" applyFont="1" applyFill="1" applyBorder="1" applyAlignment="1">
      <alignment vertical="top"/>
    </xf>
    <xf numFmtId="166" fontId="0" fillId="3" borderId="35" xfId="2" applyFont="1" applyFill="1" applyBorder="1" applyAlignment="1">
      <alignment vertical="top"/>
    </xf>
    <xf numFmtId="166" fontId="2" fillId="0" borderId="30" xfId="0" applyNumberFormat="1" applyFont="1" applyFill="1" applyBorder="1"/>
    <xf numFmtId="166" fontId="2" fillId="0" borderId="37" xfId="0" applyNumberFormat="1" applyFont="1" applyFill="1" applyBorder="1"/>
    <xf numFmtId="0" fontId="2" fillId="7" borderId="40" xfId="0" applyFont="1" applyFill="1" applyBorder="1" applyAlignment="1">
      <alignment horizontal="center"/>
    </xf>
    <xf numFmtId="0" fontId="2" fillId="7" borderId="41" xfId="0" applyFont="1" applyFill="1" applyBorder="1" applyAlignment="1">
      <alignment horizontal="center" vertical="center"/>
    </xf>
    <xf numFmtId="0" fontId="2" fillId="7" borderId="43" xfId="0" applyFont="1" applyFill="1" applyBorder="1" applyAlignment="1">
      <alignment horizontal="center" vertical="center"/>
    </xf>
    <xf numFmtId="166" fontId="0" fillId="0" borderId="19" xfId="2" applyFont="1" applyBorder="1" applyAlignment="1">
      <alignment vertical="center"/>
    </xf>
    <xf numFmtId="166" fontId="0" fillId="0" borderId="20" xfId="2" applyFont="1" applyFill="1" applyBorder="1" applyAlignment="1">
      <alignment vertical="center"/>
    </xf>
    <xf numFmtId="166" fontId="0" fillId="0" borderId="20" xfId="2" applyFont="1" applyBorder="1" applyAlignment="1">
      <alignment vertical="center"/>
    </xf>
    <xf numFmtId="166" fontId="0" fillId="2" borderId="20" xfId="2" applyFont="1" applyFill="1" applyBorder="1" applyAlignment="1">
      <alignment vertical="center"/>
    </xf>
    <xf numFmtId="166" fontId="0" fillId="2" borderId="34" xfId="2" applyFont="1" applyFill="1" applyBorder="1" applyAlignment="1">
      <alignment vertical="center"/>
    </xf>
    <xf numFmtId="164" fontId="2" fillId="0" borderId="30" xfId="0" applyNumberFormat="1" applyFont="1" applyFill="1" applyBorder="1" applyAlignment="1">
      <alignment vertical="center"/>
    </xf>
    <xf numFmtId="17" fontId="2" fillId="7" borderId="42" xfId="0" applyNumberFormat="1" applyFont="1" applyFill="1" applyBorder="1" applyAlignment="1">
      <alignment horizontal="center" vertical="center"/>
    </xf>
    <xf numFmtId="166" fontId="0" fillId="0" borderId="27" xfId="0" applyNumberFormat="1" applyFont="1" applyFill="1" applyBorder="1" applyAlignment="1">
      <alignment vertical="center"/>
    </xf>
    <xf numFmtId="166" fontId="0" fillId="0" borderId="16" xfId="0" applyNumberFormat="1" applyFont="1" applyFill="1" applyBorder="1" applyAlignment="1">
      <alignment vertical="center"/>
    </xf>
    <xf numFmtId="166" fontId="0" fillId="2" borderId="16" xfId="0" applyNumberFormat="1" applyFont="1" applyFill="1" applyBorder="1" applyAlignment="1">
      <alignment vertical="center"/>
    </xf>
    <xf numFmtId="166" fontId="0" fillId="0" borderId="16" xfId="0" applyNumberFormat="1" applyFont="1" applyBorder="1" applyAlignment="1">
      <alignment vertical="center"/>
    </xf>
    <xf numFmtId="166" fontId="0" fillId="2" borderId="28" xfId="0" applyNumberFormat="1" applyFont="1" applyFill="1" applyBorder="1" applyAlignment="1">
      <alignment vertical="center"/>
    </xf>
    <xf numFmtId="164" fontId="2" fillId="0" borderId="42" xfId="0" applyNumberFormat="1" applyFont="1" applyFill="1" applyBorder="1" applyAlignment="1">
      <alignment vertical="center"/>
    </xf>
    <xf numFmtId="166" fontId="0" fillId="0" borderId="32" xfId="0" applyNumberFormat="1" applyFont="1" applyFill="1" applyBorder="1" applyAlignment="1">
      <alignment vertical="center"/>
    </xf>
    <xf numFmtId="166" fontId="0" fillId="2" borderId="32" xfId="0" applyNumberFormat="1" applyFont="1" applyFill="1" applyBorder="1" applyAlignment="1">
      <alignment vertical="center"/>
    </xf>
    <xf numFmtId="166" fontId="0" fillId="0" borderId="32" xfId="0" applyNumberFormat="1" applyFont="1" applyFill="1" applyBorder="1" applyAlignment="1">
      <alignment horizontal="right" vertical="center"/>
    </xf>
    <xf numFmtId="166" fontId="0" fillId="2" borderId="32" xfId="0" applyNumberFormat="1" applyFont="1" applyFill="1" applyBorder="1" applyAlignment="1">
      <alignment horizontal="right" vertical="center"/>
    </xf>
    <xf numFmtId="166" fontId="0" fillId="5" borderId="32" xfId="0" applyNumberFormat="1" applyFont="1" applyFill="1" applyBorder="1" applyAlignment="1">
      <alignment horizontal="right" vertical="center"/>
    </xf>
    <xf numFmtId="166" fontId="0" fillId="5" borderId="32" xfId="0" applyNumberFormat="1" applyFont="1" applyFill="1" applyBorder="1" applyAlignment="1">
      <alignment vertical="center"/>
    </xf>
    <xf numFmtId="166" fontId="0" fillId="6" borderId="32" xfId="0" applyNumberFormat="1" applyFont="1" applyFill="1" applyBorder="1" applyAlignment="1">
      <alignment vertical="center"/>
    </xf>
    <xf numFmtId="166" fontId="0" fillId="0" borderId="35" xfId="0" applyNumberFormat="1" applyFont="1" applyFill="1" applyBorder="1" applyAlignment="1">
      <alignment vertical="center"/>
    </xf>
    <xf numFmtId="164" fontId="2" fillId="0" borderId="37" xfId="0" applyNumberFormat="1" applyFont="1" applyFill="1" applyBorder="1" applyAlignment="1">
      <alignment vertical="center"/>
    </xf>
    <xf numFmtId="166" fontId="0" fillId="0" borderId="20" xfId="0" applyNumberFormat="1" applyFont="1" applyFill="1" applyBorder="1" applyAlignment="1">
      <alignment vertical="center"/>
    </xf>
    <xf numFmtId="166" fontId="0" fillId="2" borderId="20" xfId="0" applyNumberFormat="1" applyFont="1" applyFill="1" applyBorder="1" applyAlignment="1">
      <alignment horizontal="right" vertical="center"/>
    </xf>
    <xf numFmtId="166" fontId="0" fillId="2" borderId="20" xfId="0" applyNumberFormat="1" applyFont="1" applyFill="1" applyBorder="1" applyAlignment="1">
      <alignment vertical="center"/>
    </xf>
    <xf numFmtId="166" fontId="0" fillId="0" borderId="20" xfId="0" applyNumberFormat="1" applyFont="1" applyFill="1" applyBorder="1" applyAlignment="1">
      <alignment horizontal="right" vertical="center"/>
    </xf>
    <xf numFmtId="166" fontId="0" fillId="2" borderId="34" xfId="0" applyNumberFormat="1" applyFont="1" applyFill="1" applyBorder="1" applyAlignment="1">
      <alignment vertical="center"/>
    </xf>
    <xf numFmtId="0" fontId="0" fillId="0" borderId="21"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3" xfId="0" applyFont="1" applyBorder="1" applyAlignment="1">
      <alignment horizontal="center" vertical="center"/>
    </xf>
    <xf numFmtId="0" fontId="0" fillId="0" borderId="21" xfId="0" applyFont="1" applyBorder="1" applyAlignment="1">
      <alignment horizontal="center" vertical="center"/>
    </xf>
    <xf numFmtId="0" fontId="0" fillId="0" borderId="24" xfId="0" applyFont="1" applyBorder="1" applyAlignment="1">
      <alignment horizontal="center" vertical="center"/>
    </xf>
    <xf numFmtId="3" fontId="14" fillId="5" borderId="4" xfId="0" applyNumberFormat="1" applyFont="1" applyFill="1" applyBorder="1"/>
    <xf numFmtId="166" fontId="2" fillId="3" borderId="0" xfId="0" applyNumberFormat="1" applyFont="1" applyFill="1" applyBorder="1" applyAlignment="1">
      <alignment horizontal="center"/>
    </xf>
    <xf numFmtId="166" fontId="3" fillId="0" borderId="32" xfId="0" applyNumberFormat="1" applyFont="1" applyFill="1" applyBorder="1" applyAlignment="1">
      <alignment vertical="center"/>
    </xf>
    <xf numFmtId="166" fontId="3" fillId="0" borderId="32" xfId="0" applyNumberFormat="1" applyFont="1" applyFill="1" applyBorder="1" applyAlignment="1">
      <alignment horizontal="right" vertical="center"/>
    </xf>
    <xf numFmtId="166" fontId="3" fillId="0" borderId="39" xfId="0" applyNumberFormat="1" applyFont="1" applyFill="1" applyBorder="1" applyAlignment="1">
      <alignment vertical="center"/>
    </xf>
    <xf numFmtId="166" fontId="3" fillId="5" borderId="32" xfId="0" applyNumberFormat="1" applyFont="1" applyFill="1" applyBorder="1" applyAlignment="1">
      <alignment vertical="center"/>
    </xf>
    <xf numFmtId="166" fontId="3" fillId="0" borderId="19" xfId="0" applyNumberFormat="1" applyFont="1" applyFill="1" applyBorder="1" applyAlignment="1">
      <alignment vertical="center"/>
    </xf>
    <xf numFmtId="166" fontId="3" fillId="0" borderId="20" xfId="0" applyNumberFormat="1" applyFont="1" applyFill="1" applyBorder="1" applyAlignment="1">
      <alignment vertical="center"/>
    </xf>
    <xf numFmtId="166" fontId="0" fillId="6" borderId="20" xfId="0" applyNumberFormat="1" applyFont="1" applyFill="1" applyBorder="1" applyAlignment="1">
      <alignment horizontal="right" vertical="center"/>
    </xf>
    <xf numFmtId="166" fontId="0" fillId="6" borderId="32" xfId="0" applyNumberFormat="1" applyFont="1" applyFill="1" applyBorder="1" applyAlignment="1">
      <alignment horizontal="right" vertical="center"/>
    </xf>
    <xf numFmtId="0" fontId="16" fillId="0" borderId="15" xfId="0" applyFont="1" applyFill="1" applyBorder="1" applyAlignment="1">
      <alignment horizontal="left" vertical="top"/>
    </xf>
    <xf numFmtId="0" fontId="3" fillId="0" borderId="9"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15" xfId="0" applyFont="1" applyFill="1" applyBorder="1" applyAlignment="1">
      <alignment horizontal="left" vertical="top"/>
    </xf>
    <xf numFmtId="0" fontId="16" fillId="0" borderId="4" xfId="0" applyFont="1" applyFill="1" applyBorder="1" applyAlignment="1">
      <alignment horizontal="left" vertical="top" wrapText="1"/>
    </xf>
    <xf numFmtId="0" fontId="3" fillId="0" borderId="44" xfId="0" applyFont="1" applyFill="1" applyBorder="1" applyAlignment="1">
      <alignment horizontal="left" vertical="top"/>
    </xf>
    <xf numFmtId="0" fontId="3" fillId="4" borderId="4" xfId="0" applyFont="1" applyFill="1" applyBorder="1" applyAlignment="1">
      <alignment horizontal="left" vertical="top" wrapText="1"/>
    </xf>
    <xf numFmtId="0" fontId="3" fillId="4" borderId="15" xfId="0" applyFont="1" applyFill="1" applyBorder="1" applyAlignment="1">
      <alignment horizontal="left" vertical="top"/>
    </xf>
    <xf numFmtId="0" fontId="3" fillId="4" borderId="10" xfId="0" applyFont="1" applyFill="1" applyBorder="1" applyAlignment="1">
      <alignment horizontal="left" vertical="top" wrapText="1"/>
    </xf>
    <xf numFmtId="0" fontId="3" fillId="4" borderId="45" xfId="0" applyFont="1" applyFill="1" applyBorder="1" applyAlignment="1">
      <alignment horizontal="left" vertical="top"/>
    </xf>
    <xf numFmtId="0" fontId="3" fillId="4" borderId="9" xfId="0" applyFont="1" applyFill="1" applyBorder="1" applyAlignment="1">
      <alignment horizontal="left" vertical="top" wrapText="1"/>
    </xf>
    <xf numFmtId="0" fontId="3" fillId="4" borderId="44" xfId="0" applyFont="1" applyFill="1" applyBorder="1" applyAlignment="1">
      <alignment horizontal="left" vertical="top"/>
    </xf>
    <xf numFmtId="0" fontId="0" fillId="0" borderId="4" xfId="0" applyFont="1" applyFill="1" applyBorder="1" applyAlignment="1">
      <alignment horizontal="left" vertical="top" wrapText="1"/>
    </xf>
    <xf numFmtId="0" fontId="0" fillId="0" borderId="15" xfId="0" applyFont="1" applyFill="1" applyBorder="1" applyAlignment="1">
      <alignment horizontal="left" vertical="top"/>
    </xf>
    <xf numFmtId="0" fontId="3" fillId="4" borderId="4" xfId="0" applyFont="1" applyFill="1" applyBorder="1" applyAlignment="1">
      <alignment horizontal="left" vertical="top"/>
    </xf>
    <xf numFmtId="0" fontId="0" fillId="0" borderId="4" xfId="0" applyFont="1" applyFill="1" applyBorder="1" applyAlignment="1">
      <alignment horizontal="left" vertical="center" wrapText="1"/>
    </xf>
    <xf numFmtId="0" fontId="0" fillId="0" borderId="4" xfId="0" applyFont="1" applyBorder="1" applyAlignment="1">
      <alignment horizontal="left" vertical="center"/>
    </xf>
    <xf numFmtId="0" fontId="0" fillId="0" borderId="4" xfId="0" applyFont="1" applyFill="1" applyBorder="1"/>
    <xf numFmtId="0" fontId="18" fillId="0" borderId="4" xfId="0" applyFont="1" applyFill="1" applyBorder="1" applyAlignment="1">
      <alignment vertical="center" wrapText="1"/>
    </xf>
    <xf numFmtId="0" fontId="19" fillId="0" borderId="4" xfId="0" applyFont="1" applyFill="1" applyBorder="1" applyAlignment="1">
      <alignment vertical="center" wrapText="1"/>
    </xf>
    <xf numFmtId="0" fontId="19" fillId="0" borderId="4" xfId="0" applyFont="1" applyFill="1" applyBorder="1" applyAlignment="1">
      <alignment vertical="center"/>
    </xf>
    <xf numFmtId="0" fontId="21" fillId="0" borderId="4" xfId="0" applyFont="1" applyFill="1" applyBorder="1" applyAlignment="1">
      <alignment vertical="center" wrapText="1"/>
    </xf>
    <xf numFmtId="0" fontId="19" fillId="0" borderId="4"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21" fillId="0" borderId="9" xfId="0" applyFont="1" applyFill="1" applyBorder="1" applyAlignment="1">
      <alignment horizontal="left" vertical="center"/>
    </xf>
    <xf numFmtId="0" fontId="19" fillId="0" borderId="9" xfId="0" applyFont="1" applyFill="1" applyBorder="1" applyAlignment="1">
      <alignment vertical="center" wrapText="1"/>
    </xf>
    <xf numFmtId="0" fontId="21" fillId="0" borderId="9" xfId="0" applyFont="1" applyFill="1" applyBorder="1" applyAlignment="1">
      <alignment vertical="center" wrapText="1"/>
    </xf>
    <xf numFmtId="3" fontId="19" fillId="0" borderId="4" xfId="0" applyNumberFormat="1" applyFont="1" applyFill="1" applyBorder="1"/>
    <xf numFmtId="0" fontId="19" fillId="0" borderId="9" xfId="0" applyFont="1" applyFill="1" applyBorder="1"/>
    <xf numFmtId="0" fontId="19" fillId="0" borderId="4" xfId="0" applyFont="1" applyFill="1" applyBorder="1"/>
    <xf numFmtId="0" fontId="19" fillId="0" borderId="4" xfId="0" applyFont="1" applyBorder="1" applyAlignment="1">
      <alignment horizontal="left" vertical="top" wrapText="1"/>
    </xf>
    <xf numFmtId="0" fontId="19" fillId="0" borderId="4" xfId="0" applyFont="1" applyFill="1" applyBorder="1" applyAlignment="1"/>
    <xf numFmtId="0" fontId="2" fillId="7" borderId="1" xfId="0" applyFont="1" applyFill="1" applyBorder="1" applyAlignment="1">
      <alignment horizontal="center" vertical="center"/>
    </xf>
    <xf numFmtId="0" fontId="2" fillId="7" borderId="2" xfId="0" applyFont="1" applyFill="1" applyBorder="1" applyAlignment="1">
      <alignment horizontal="center" vertical="center"/>
    </xf>
    <xf numFmtId="0" fontId="2" fillId="7" borderId="47" xfId="0" applyFont="1" applyFill="1" applyBorder="1" applyAlignment="1">
      <alignment horizontal="center" vertical="center"/>
    </xf>
    <xf numFmtId="0" fontId="18" fillId="0" borderId="15" xfId="0" applyFont="1" applyFill="1" applyBorder="1" applyAlignment="1">
      <alignment vertical="center" wrapText="1"/>
    </xf>
    <xf numFmtId="0" fontId="0" fillId="0" borderId="15" xfId="0" applyFont="1" applyFill="1" applyBorder="1" applyAlignment="1">
      <alignment vertical="center" wrapText="1"/>
    </xf>
    <xf numFmtId="0" fontId="2" fillId="7" borderId="48" xfId="0" applyFont="1" applyFill="1" applyBorder="1" applyAlignment="1">
      <alignment horizontal="center"/>
    </xf>
    <xf numFmtId="166" fontId="0" fillId="0" borderId="32" xfId="2" applyFont="1" applyBorder="1" applyAlignment="1">
      <alignment horizontal="right" vertical="center"/>
    </xf>
    <xf numFmtId="0" fontId="0" fillId="0" borderId="32" xfId="0" applyFont="1" applyFill="1" applyBorder="1" applyAlignment="1">
      <alignment horizontal="right"/>
    </xf>
    <xf numFmtId="0" fontId="0" fillId="0" borderId="32" xfId="0" applyFont="1" applyBorder="1" applyAlignment="1">
      <alignment horizontal="right"/>
    </xf>
    <xf numFmtId="166" fontId="0" fillId="0" borderId="32" xfId="2" applyFont="1" applyBorder="1" applyAlignment="1">
      <alignment horizontal="right"/>
    </xf>
    <xf numFmtId="0" fontId="0" fillId="0" borderId="32" xfId="0" applyFont="1" applyBorder="1" applyAlignment="1">
      <alignment horizontal="right" vertical="center"/>
    </xf>
    <xf numFmtId="3" fontId="0" fillId="0" borderId="32" xfId="0" applyNumberFormat="1" applyFont="1" applyFill="1" applyBorder="1" applyAlignment="1">
      <alignment horizontal="right" vertical="center"/>
    </xf>
    <xf numFmtId="0" fontId="2" fillId="7" borderId="17" xfId="0" applyFont="1" applyFill="1" applyBorder="1" applyAlignment="1">
      <alignment horizontal="center"/>
    </xf>
    <xf numFmtId="166" fontId="0" fillId="0" borderId="20" xfId="2" applyFont="1" applyBorder="1" applyAlignment="1">
      <alignment horizontal="right" vertical="center"/>
    </xf>
    <xf numFmtId="0" fontId="0" fillId="0" borderId="20" xfId="0" applyFont="1" applyFill="1" applyBorder="1" applyAlignment="1">
      <alignment horizontal="right"/>
    </xf>
    <xf numFmtId="0" fontId="0" fillId="0" borderId="20" xfId="0" applyFont="1" applyBorder="1" applyAlignment="1">
      <alignment horizontal="right"/>
    </xf>
    <xf numFmtId="166" fontId="0" fillId="0" borderId="20" xfId="2" applyFont="1" applyBorder="1" applyAlignment="1">
      <alignment horizontal="right"/>
    </xf>
    <xf numFmtId="0" fontId="0" fillId="0" borderId="20" xfId="0" applyFont="1" applyBorder="1" applyAlignment="1">
      <alignment horizontal="right" vertical="center"/>
    </xf>
    <xf numFmtId="3" fontId="3" fillId="0" borderId="20" xfId="0" applyNumberFormat="1" applyFont="1" applyFill="1" applyBorder="1" applyAlignment="1">
      <alignment horizontal="right" vertical="center"/>
    </xf>
    <xf numFmtId="3" fontId="0" fillId="0" borderId="20" xfId="0" applyNumberFormat="1" applyFont="1" applyFill="1" applyBorder="1" applyAlignment="1">
      <alignment horizontal="right" vertical="center"/>
    </xf>
    <xf numFmtId="0" fontId="3" fillId="0" borderId="10" xfId="0" applyFont="1" applyFill="1" applyBorder="1" applyAlignment="1">
      <alignment horizontal="left" vertical="center"/>
    </xf>
    <xf numFmtId="3" fontId="0" fillId="2" borderId="34" xfId="0" applyNumberFormat="1" applyFont="1" applyFill="1" applyBorder="1" applyAlignment="1">
      <alignment horizontal="right" vertical="center"/>
    </xf>
    <xf numFmtId="3" fontId="0" fillId="0" borderId="35" xfId="0" applyNumberFormat="1" applyFont="1" applyFill="1" applyBorder="1" applyAlignment="1">
      <alignment horizontal="right" vertical="center"/>
    </xf>
    <xf numFmtId="166" fontId="5" fillId="0" borderId="30" xfId="2" applyFont="1" applyFill="1" applyBorder="1"/>
    <xf numFmtId="166" fontId="5" fillId="0" borderId="37" xfId="2" applyFont="1" applyFill="1" applyBorder="1"/>
    <xf numFmtId="0" fontId="19" fillId="0" borderId="15" xfId="0" applyFont="1" applyFill="1" applyBorder="1" applyAlignment="1">
      <alignment vertical="center" wrapText="1"/>
    </xf>
    <xf numFmtId="0" fontId="3" fillId="0" borderId="15" xfId="0" applyFont="1" applyFill="1" applyBorder="1" applyAlignment="1">
      <alignment vertical="center" wrapText="1"/>
    </xf>
    <xf numFmtId="0" fontId="0" fillId="0" borderId="15" xfId="0" applyFont="1" applyBorder="1" applyAlignment="1">
      <alignment vertical="center" wrapText="1"/>
    </xf>
    <xf numFmtId="0" fontId="3" fillId="0" borderId="15" xfId="0" applyFont="1" applyFill="1" applyBorder="1" applyAlignment="1">
      <alignment horizontal="left" vertical="center" wrapText="1"/>
    </xf>
    <xf numFmtId="0" fontId="21" fillId="0" borderId="15" xfId="0" applyFont="1" applyFill="1" applyBorder="1" applyAlignment="1">
      <alignment vertical="center" wrapText="1"/>
    </xf>
    <xf numFmtId="0" fontId="19" fillId="0" borderId="15" xfId="0" applyFont="1" applyFill="1" applyBorder="1" applyAlignment="1">
      <alignment horizontal="left" vertical="center" wrapText="1"/>
    </xf>
    <xf numFmtId="0" fontId="19" fillId="0" borderId="45" xfId="0" applyFont="1" applyFill="1" applyBorder="1" applyAlignment="1">
      <alignment vertical="center" wrapText="1"/>
    </xf>
    <xf numFmtId="0" fontId="0" fillId="7" borderId="1" xfId="0" applyFont="1" applyFill="1" applyBorder="1" applyAlignment="1">
      <alignment horizontal="center" vertical="center"/>
    </xf>
    <xf numFmtId="0" fontId="22" fillId="7" borderId="2" xfId="0" applyFont="1" applyFill="1" applyBorder="1" applyAlignment="1">
      <alignment vertical="center"/>
    </xf>
    <xf numFmtId="0" fontId="0" fillId="7" borderId="2" xfId="0" applyFont="1" applyFill="1" applyBorder="1"/>
    <xf numFmtId="0" fontId="0" fillId="0" borderId="23" xfId="0" applyFont="1" applyBorder="1"/>
    <xf numFmtId="0" fontId="0" fillId="7" borderId="47" xfId="0" applyFont="1" applyFill="1" applyBorder="1"/>
    <xf numFmtId="0" fontId="19" fillId="0" borderId="44" xfId="0" applyFont="1" applyFill="1" applyBorder="1"/>
    <xf numFmtId="0" fontId="19" fillId="0" borderId="15" xfId="0" applyFont="1" applyFill="1" applyBorder="1"/>
    <xf numFmtId="17" fontId="2" fillId="7" borderId="48" xfId="0" applyNumberFormat="1" applyFont="1" applyFill="1" applyBorder="1"/>
    <xf numFmtId="166" fontId="0" fillId="0" borderId="32" xfId="2" applyFont="1" applyBorder="1"/>
    <xf numFmtId="17" fontId="2" fillId="7" borderId="17" xfId="0" applyNumberFormat="1" applyFont="1" applyFill="1" applyBorder="1"/>
    <xf numFmtId="166" fontId="0" fillId="0" borderId="20" xfId="2" applyFont="1" applyBorder="1"/>
    <xf numFmtId="0" fontId="0" fillId="0" borderId="24" xfId="0" applyFont="1" applyBorder="1"/>
    <xf numFmtId="0" fontId="3" fillId="0" borderId="10" xfId="0" applyFont="1" applyFill="1" applyBorder="1" applyAlignment="1">
      <alignment vertical="center"/>
    </xf>
    <xf numFmtId="0" fontId="19" fillId="0" borderId="10" xfId="0" applyFont="1" applyFill="1" applyBorder="1"/>
    <xf numFmtId="0" fontId="19" fillId="0" borderId="45" xfId="0" applyFont="1" applyFill="1" applyBorder="1"/>
    <xf numFmtId="166" fontId="0" fillId="0" borderId="34" xfId="2" applyFont="1" applyBorder="1"/>
    <xf numFmtId="166" fontId="0" fillId="0" borderId="35" xfId="2" applyFont="1" applyBorder="1"/>
    <xf numFmtId="166" fontId="2" fillId="0" borderId="37" xfId="2" applyFont="1" applyFill="1" applyBorder="1"/>
    <xf numFmtId="0" fontId="2" fillId="7" borderId="2" xfId="0" applyFont="1" applyFill="1" applyBorder="1"/>
    <xf numFmtId="0" fontId="19" fillId="0" borderId="15" xfId="0" applyFont="1" applyBorder="1" applyAlignment="1">
      <alignment horizontal="left" vertical="top" wrapText="1"/>
    </xf>
    <xf numFmtId="166" fontId="0" fillId="0" borderId="32" xfId="2" applyFont="1" applyBorder="1" applyAlignment="1">
      <alignment vertical="center"/>
    </xf>
    <xf numFmtId="0" fontId="0" fillId="0" borderId="10" xfId="0" applyFont="1" applyBorder="1" applyAlignment="1">
      <alignment horizontal="left" vertical="center"/>
    </xf>
    <xf numFmtId="0" fontId="19" fillId="0" borderId="10" xfId="0" applyFont="1" applyBorder="1" applyAlignment="1">
      <alignment horizontal="left" vertical="top" wrapText="1"/>
    </xf>
    <xf numFmtId="0" fontId="19" fillId="0" borderId="45" xfId="0" applyFont="1" applyBorder="1" applyAlignment="1">
      <alignment horizontal="left" vertical="top" wrapText="1"/>
    </xf>
    <xf numFmtId="166" fontId="0" fillId="2" borderId="34" xfId="2" applyFont="1" applyFill="1" applyBorder="1"/>
    <xf numFmtId="166" fontId="2" fillId="0" borderId="30" xfId="2" applyFont="1" applyFill="1" applyBorder="1"/>
    <xf numFmtId="166" fontId="2" fillId="7" borderId="2" xfId="2" applyFont="1" applyFill="1" applyBorder="1" applyAlignment="1">
      <alignment horizontal="left" wrapText="1"/>
    </xf>
    <xf numFmtId="0" fontId="0" fillId="0" borderId="23" xfId="0" applyFont="1" applyFill="1" applyBorder="1"/>
    <xf numFmtId="0" fontId="0" fillId="0" borderId="0" xfId="0" applyFont="1" applyFill="1" applyBorder="1"/>
    <xf numFmtId="0" fontId="19" fillId="0" borderId="10" xfId="0" applyFont="1" applyFill="1" applyBorder="1" applyAlignment="1"/>
    <xf numFmtId="0" fontId="0" fillId="0" borderId="10" xfId="0" applyFont="1" applyFill="1" applyBorder="1"/>
    <xf numFmtId="0" fontId="0" fillId="0" borderId="15" xfId="0" applyFont="1" applyFill="1" applyBorder="1"/>
    <xf numFmtId="0" fontId="0" fillId="0" borderId="45" xfId="0" applyFont="1" applyFill="1" applyBorder="1"/>
    <xf numFmtId="49" fontId="0" fillId="0" borderId="32" xfId="0" applyNumberFormat="1" applyFont="1" applyBorder="1" applyAlignment="1">
      <alignment horizontal="right"/>
    </xf>
    <xf numFmtId="49" fontId="0" fillId="0" borderId="35" xfId="0" applyNumberFormat="1" applyFont="1" applyBorder="1" applyAlignment="1">
      <alignment horizontal="right"/>
    </xf>
    <xf numFmtId="3" fontId="2" fillId="0" borderId="37" xfId="2" applyNumberFormat="1" applyFont="1" applyFill="1" applyBorder="1"/>
    <xf numFmtId="49" fontId="0" fillId="0" borderId="20" xfId="0" applyNumberFormat="1" applyFont="1" applyBorder="1" applyAlignment="1">
      <alignment horizontal="right"/>
    </xf>
    <xf numFmtId="49" fontId="0" fillId="0" borderId="34" xfId="0" applyNumberFormat="1" applyFont="1" applyBorder="1" applyAlignment="1">
      <alignment horizontal="right"/>
    </xf>
    <xf numFmtId="3" fontId="2" fillId="0" borderId="30" xfId="2" applyNumberFormat="1" applyFont="1" applyFill="1" applyBorder="1"/>
    <xf numFmtId="166" fontId="2" fillId="3" borderId="14" xfId="2" applyFont="1" applyFill="1" applyBorder="1"/>
    <xf numFmtId="0" fontId="2" fillId="7" borderId="4" xfId="0" applyFont="1" applyFill="1" applyBorder="1" applyAlignment="1">
      <alignment horizontal="center" vertical="center"/>
    </xf>
    <xf numFmtId="0" fontId="0" fillId="3" borderId="4" xfId="0" applyFill="1" applyBorder="1"/>
    <xf numFmtId="0" fontId="2" fillId="7" borderId="4" xfId="0" applyFont="1" applyFill="1" applyBorder="1"/>
    <xf numFmtId="0" fontId="5" fillId="7" borderId="17" xfId="0" applyFont="1" applyFill="1" applyBorder="1" applyAlignment="1">
      <alignment horizontal="center" vertical="center" wrapText="1"/>
    </xf>
    <xf numFmtId="0" fontId="5" fillId="7" borderId="18" xfId="0" applyFont="1" applyFill="1" applyBorder="1" applyAlignment="1">
      <alignment horizontal="center" vertical="center" wrapText="1"/>
    </xf>
    <xf numFmtId="0" fontId="5" fillId="7" borderId="1" xfId="0" applyFont="1" applyFill="1" applyBorder="1" applyAlignment="1">
      <alignment horizontal="center" vertical="center"/>
    </xf>
    <xf numFmtId="0" fontId="5" fillId="7" borderId="3" xfId="0" applyFont="1" applyFill="1" applyBorder="1" applyAlignment="1">
      <alignment horizontal="center" vertical="center"/>
    </xf>
    <xf numFmtId="0" fontId="5" fillId="7" borderId="25" xfId="0" applyFont="1" applyFill="1" applyBorder="1" applyAlignment="1">
      <alignment horizontal="center" vertical="center" wrapText="1"/>
    </xf>
    <xf numFmtId="0" fontId="5" fillId="7" borderId="26"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5" fillId="7" borderId="2" xfId="0" applyFont="1" applyFill="1" applyBorder="1" applyAlignment="1">
      <alignment horizontal="center" vertical="center"/>
    </xf>
    <xf numFmtId="0" fontId="0" fillId="0" borderId="1" xfId="0" applyFill="1" applyBorder="1" applyAlignment="1">
      <alignment horizontal="center" vertical="center"/>
    </xf>
    <xf numFmtId="0" fontId="0" fillId="0" borderId="23" xfId="0" applyFill="1" applyBorder="1" applyAlignment="1">
      <alignment horizontal="center" vertical="center"/>
    </xf>
    <xf numFmtId="0" fontId="0" fillId="0" borderId="5" xfId="0" applyFill="1" applyBorder="1" applyAlignment="1">
      <alignment horizontal="center" vertical="center"/>
    </xf>
    <xf numFmtId="0" fontId="0" fillId="0" borderId="24" xfId="0" applyFill="1" applyBorder="1" applyAlignment="1">
      <alignment horizontal="center" vertical="center"/>
    </xf>
    <xf numFmtId="0" fontId="0" fillId="0" borderId="12" xfId="0" applyFill="1" applyBorder="1" applyAlignment="1">
      <alignment horizontal="center" vertical="center"/>
    </xf>
    <xf numFmtId="0" fontId="0" fillId="0" borderId="29" xfId="0" applyFill="1" applyBorder="1" applyAlignment="1">
      <alignment horizontal="center" vertical="center"/>
    </xf>
    <xf numFmtId="0" fontId="0" fillId="0" borderId="24" xfId="0" applyFont="1" applyBorder="1" applyAlignment="1">
      <alignment horizontal="center" vertical="center"/>
    </xf>
    <xf numFmtId="0" fontId="0" fillId="0" borderId="21" xfId="0" applyFont="1" applyBorder="1" applyAlignment="1">
      <alignment horizontal="center" vertical="center"/>
    </xf>
    <xf numFmtId="0" fontId="3" fillId="0" borderId="10"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10" xfId="0" applyFont="1" applyFill="1" applyBorder="1" applyAlignment="1">
      <alignment horizontal="left" vertical="top" wrapText="1"/>
    </xf>
    <xf numFmtId="0" fontId="3" fillId="0" borderId="9" xfId="0" applyFont="1" applyFill="1" applyBorder="1" applyAlignment="1">
      <alignment horizontal="left" vertical="top" wrapText="1"/>
    </xf>
    <xf numFmtId="0" fontId="3" fillId="0" borderId="45" xfId="0" applyFont="1" applyFill="1" applyBorder="1" applyAlignment="1">
      <alignment horizontal="left" vertical="top"/>
    </xf>
    <xf numFmtId="0" fontId="3" fillId="0" borderId="44" xfId="0" applyFont="1" applyFill="1" applyBorder="1" applyAlignment="1">
      <alignment horizontal="left" vertical="top"/>
    </xf>
    <xf numFmtId="0" fontId="0" fillId="0" borderId="24" xfId="0" applyFont="1" applyFill="1" applyBorder="1" applyAlignment="1">
      <alignment horizontal="center" vertical="center"/>
    </xf>
    <xf numFmtId="0" fontId="0" fillId="0" borderId="21" xfId="0" applyFont="1" applyFill="1" applyBorder="1" applyAlignment="1">
      <alignment horizontal="center" vertical="center"/>
    </xf>
    <xf numFmtId="0" fontId="3" fillId="0" borderId="28"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4" borderId="10" xfId="0" applyFont="1" applyFill="1" applyBorder="1" applyAlignment="1">
      <alignment horizontal="left" vertical="top" wrapText="1"/>
    </xf>
    <xf numFmtId="0" fontId="3" fillId="4" borderId="9" xfId="0" applyFont="1" applyFill="1" applyBorder="1" applyAlignment="1">
      <alignment horizontal="left" vertical="top" wrapText="1"/>
    </xf>
    <xf numFmtId="0" fontId="3" fillId="4" borderId="28" xfId="0" applyFont="1" applyFill="1" applyBorder="1" applyAlignment="1">
      <alignment horizontal="left" vertical="top"/>
    </xf>
    <xf numFmtId="0" fontId="3" fillId="4" borderId="27" xfId="0" applyFont="1" applyFill="1" applyBorder="1" applyAlignment="1">
      <alignment horizontal="left" vertical="top"/>
    </xf>
    <xf numFmtId="0" fontId="2" fillId="0" borderId="36" xfId="0" applyFont="1" applyFill="1" applyBorder="1" applyAlignment="1">
      <alignment horizontal="center" vertical="top"/>
    </xf>
    <xf numFmtId="0" fontId="2" fillId="0" borderId="42" xfId="0" applyFont="1" applyFill="1" applyBorder="1" applyAlignment="1">
      <alignment horizontal="center" vertical="top"/>
    </xf>
    <xf numFmtId="0" fontId="2" fillId="0" borderId="23" xfId="0" applyFont="1" applyFill="1" applyBorder="1" applyAlignment="1">
      <alignment horizontal="center" vertical="center"/>
    </xf>
    <xf numFmtId="0" fontId="0" fillId="0" borderId="4" xfId="0" applyFont="1" applyFill="1" applyBorder="1" applyAlignment="1">
      <alignment horizontal="left" vertical="top" wrapText="1"/>
    </xf>
    <xf numFmtId="0" fontId="0" fillId="0" borderId="15" xfId="0" applyFont="1" applyFill="1" applyBorder="1" applyAlignment="1">
      <alignment horizontal="left" vertical="top"/>
    </xf>
    <xf numFmtId="0" fontId="3" fillId="0" borderId="15" xfId="0" applyFont="1" applyFill="1" applyBorder="1" applyAlignment="1">
      <alignment horizontal="left" vertical="top"/>
    </xf>
    <xf numFmtId="0" fontId="0" fillId="0" borderId="12" xfId="0" applyFont="1" applyFill="1" applyBorder="1" applyAlignment="1">
      <alignment horizontal="center" vertical="center"/>
    </xf>
    <xf numFmtId="0" fontId="3" fillId="0" borderId="10" xfId="0" applyFont="1" applyFill="1" applyBorder="1" applyAlignment="1">
      <alignment horizontal="left" vertical="top"/>
    </xf>
    <xf numFmtId="0" fontId="3" fillId="0" borderId="11" xfId="0" applyFont="1" applyFill="1" applyBorder="1" applyAlignment="1">
      <alignment horizontal="left" vertical="top"/>
    </xf>
    <xf numFmtId="0" fontId="3" fillId="0" borderId="9" xfId="0" applyFont="1" applyFill="1" applyBorder="1" applyAlignment="1">
      <alignment horizontal="left" vertical="top"/>
    </xf>
    <xf numFmtId="0" fontId="0" fillId="0" borderId="10" xfId="0" applyFont="1" applyFill="1" applyBorder="1" applyAlignment="1">
      <alignment horizontal="left" vertical="top"/>
    </xf>
    <xf numFmtId="0" fontId="0" fillId="0" borderId="11" xfId="0" applyFont="1" applyFill="1" applyBorder="1" applyAlignment="1">
      <alignment horizontal="left" vertical="top"/>
    </xf>
    <xf numFmtId="0" fontId="0" fillId="0" borderId="9" xfId="0" applyFont="1" applyFill="1" applyBorder="1" applyAlignment="1">
      <alignment horizontal="left" vertical="top"/>
    </xf>
    <xf numFmtId="0" fontId="0" fillId="0" borderId="45" xfId="0" applyFont="1" applyFill="1" applyBorder="1" applyAlignment="1">
      <alignment horizontal="left" vertical="top"/>
    </xf>
    <xf numFmtId="0" fontId="0" fillId="0" borderId="46" xfId="0" applyFont="1" applyFill="1" applyBorder="1" applyAlignment="1">
      <alignment horizontal="left" vertical="top"/>
    </xf>
    <xf numFmtId="0" fontId="0" fillId="0" borderId="44" xfId="0" applyFont="1" applyFill="1" applyBorder="1" applyAlignment="1">
      <alignment horizontal="left" vertical="top"/>
    </xf>
    <xf numFmtId="0" fontId="16" fillId="0" borderId="45" xfId="0" applyFont="1" applyFill="1" applyBorder="1" applyAlignment="1">
      <alignment horizontal="left" vertical="top"/>
    </xf>
    <xf numFmtId="0" fontId="16" fillId="0" borderId="44" xfId="0" applyFont="1" applyFill="1" applyBorder="1" applyAlignment="1">
      <alignment horizontal="left" vertical="top"/>
    </xf>
    <xf numFmtId="0" fontId="0" fillId="0" borderId="23" xfId="0" applyFont="1" applyFill="1" applyBorder="1" applyAlignment="1">
      <alignment horizontal="center" vertical="center"/>
    </xf>
    <xf numFmtId="0" fontId="3" fillId="0" borderId="45" xfId="0" applyFont="1" applyFill="1" applyBorder="1" applyAlignment="1">
      <alignment horizontal="left" vertical="top" wrapText="1"/>
    </xf>
    <xf numFmtId="0" fontId="3" fillId="0" borderId="44" xfId="0" applyFont="1" applyFill="1" applyBorder="1" applyAlignment="1">
      <alignment horizontal="left" vertical="top" wrapText="1"/>
    </xf>
    <xf numFmtId="0" fontId="16" fillId="0" borderId="10" xfId="0" applyFont="1" applyFill="1" applyBorder="1" applyAlignment="1">
      <alignment horizontal="left" vertical="top" wrapText="1"/>
    </xf>
    <xf numFmtId="0" fontId="16" fillId="0" borderId="9" xfId="0" applyFont="1" applyFill="1" applyBorder="1" applyAlignment="1">
      <alignment horizontal="left" vertical="top" wrapText="1"/>
    </xf>
    <xf numFmtId="0" fontId="3" fillId="4" borderId="8" xfId="0" applyFont="1" applyFill="1" applyBorder="1" applyAlignment="1">
      <alignment horizontal="left" vertical="top"/>
    </xf>
    <xf numFmtId="0" fontId="3" fillId="4" borderId="22" xfId="0" applyFont="1" applyFill="1" applyBorder="1" applyAlignment="1">
      <alignment horizontal="left" vertical="top"/>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10"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8" xfId="0" applyFont="1" applyFill="1" applyBorder="1" applyAlignment="1">
      <alignment horizontal="left" vertical="top"/>
    </xf>
    <xf numFmtId="0" fontId="0" fillId="0" borderId="22" xfId="0" applyFont="1" applyFill="1" applyBorder="1" applyAlignment="1">
      <alignment horizontal="left" vertical="top"/>
    </xf>
    <xf numFmtId="0" fontId="2" fillId="7" borderId="4" xfId="0" applyFont="1" applyFill="1" applyBorder="1" applyAlignment="1">
      <alignment horizontal="center" vertical="center"/>
    </xf>
    <xf numFmtId="0" fontId="2" fillId="7" borderId="10" xfId="0" applyFont="1" applyFill="1" applyBorder="1" applyAlignment="1">
      <alignment horizontal="center" vertical="center"/>
    </xf>
    <xf numFmtId="0" fontId="2" fillId="7" borderId="9" xfId="0" applyFont="1" applyFill="1" applyBorder="1" applyAlignment="1">
      <alignment horizontal="center" vertical="center"/>
    </xf>
    <xf numFmtId="0" fontId="2" fillId="0" borderId="36" xfId="0" applyFont="1" applyFill="1" applyBorder="1" applyAlignment="1">
      <alignment horizontal="center"/>
    </xf>
    <xf numFmtId="0" fontId="2" fillId="0" borderId="42" xfId="0" applyFont="1" applyFill="1" applyBorder="1" applyAlignment="1">
      <alignment horizontal="center"/>
    </xf>
    <xf numFmtId="0" fontId="2" fillId="3" borderId="14" xfId="0" applyFont="1" applyFill="1" applyBorder="1" applyAlignment="1">
      <alignment horizontal="center"/>
    </xf>
    <xf numFmtId="0" fontId="5" fillId="0" borderId="36" xfId="0" applyFont="1" applyFill="1" applyBorder="1" applyAlignment="1">
      <alignment horizontal="center"/>
    </xf>
    <xf numFmtId="0" fontId="5" fillId="0" borderId="42" xfId="0" applyFont="1" applyFill="1" applyBorder="1" applyAlignment="1">
      <alignment horizontal="center"/>
    </xf>
    <xf numFmtId="166" fontId="0" fillId="0" borderId="0" xfId="2" applyFont="1"/>
  </cellXfs>
  <cellStyles count="10">
    <cellStyle name="Millares" xfId="1" builtinId="3"/>
    <cellStyle name="Millares [0]" xfId="2" builtinId="6"/>
    <cellStyle name="Millares 13 3" xfId="9"/>
    <cellStyle name="Millares 2" xfId="8"/>
    <cellStyle name="Millares 36" xfId="7"/>
    <cellStyle name="Millares_G5" xfId="4"/>
    <cellStyle name="Normal" xfId="0" builtinId="0"/>
    <cellStyle name="Normal 14" xfId="5"/>
    <cellStyle name="Normal 3" xfId="6"/>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es-PY" sz="1600" b="1"/>
              <a:t>Porcentaje de Líneas</a:t>
            </a:r>
            <a:r>
              <a:rPr lang="es-PY" sz="1600" b="1" baseline="0"/>
              <a:t> del Servicio Móvil de Telefonía por Segmento - Año 2021 </a:t>
            </a:r>
            <a:endParaRPr lang="es-PY" sz="1600" b="1"/>
          </a:p>
        </c:rich>
      </c:tx>
      <c:layout/>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s-PY"/>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44-40FC-970D-E4E3C605B5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44-40FC-970D-E4E3C605B565}"/>
              </c:ext>
            </c:extLst>
          </c:dPt>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s-PY"/>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[1]Hoja1!$G$36:$H$36</c:f>
              <c:strCache>
                <c:ptCount val="2"/>
                <c:pt idx="0">
                  <c:v>Prepago</c:v>
                </c:pt>
                <c:pt idx="1">
                  <c:v>Pospago</c:v>
                </c:pt>
              </c:strCache>
            </c:strRef>
          </c:cat>
          <c:val>
            <c:numRef>
              <c:f>[1]Hoja1!$G$38:$H$38</c:f>
              <c:numCache>
                <c:formatCode>General</c:formatCode>
                <c:ptCount val="2"/>
                <c:pt idx="0">
                  <c:v>0.81190594595109711</c:v>
                </c:pt>
                <c:pt idx="1">
                  <c:v>0.18809405404890286</c:v>
                </c:pt>
              </c:numCache>
            </c:numRef>
          </c:val>
          <c:extLst>
            <c:ext xmlns:c16="http://schemas.microsoft.com/office/drawing/2014/chart" uri="{C3380CC4-5D6E-409C-BE32-E72D297353CC}">
              <c16:uniqueId val="{00000004-4144-40FC-970D-E4E3C605B565}"/>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Y"/>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PY"/>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PY"/>
              <a:t>EVOLUCIÓN DE INTERNET MÓVIL</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PY"/>
        </a:p>
      </c:txPr>
    </c:title>
    <c:autoTitleDeleted val="0"/>
    <c:plotArea>
      <c:layout/>
      <c:lineChart>
        <c:grouping val="standard"/>
        <c:varyColors val="0"/>
        <c:ser>
          <c:idx val="0"/>
          <c:order val="0"/>
          <c:spPr>
            <a:ln w="22225" cap="rnd">
              <a:solidFill>
                <a:schemeClr val="accent1"/>
              </a:solidFill>
              <a:round/>
            </a:ln>
            <a:effectLst/>
          </c:spPr>
          <c:marker>
            <c:symbol val="diamond"/>
            <c:size val="6"/>
            <c:spPr>
              <a:solidFill>
                <a:schemeClr val="accent1"/>
              </a:solidFill>
              <a:ln w="9525">
                <a:solidFill>
                  <a:schemeClr val="accent1"/>
                </a:solidFill>
                <a:round/>
              </a:ln>
              <a:effectLst/>
            </c:spPr>
          </c:marker>
          <c:cat>
            <c:numRef>
              <c:f>[1]Hoja1!$G$3:$I$3</c:f>
              <c:numCache>
                <c:formatCode>General</c:formatCode>
                <c:ptCount val="3"/>
                <c:pt idx="0">
                  <c:v>2019</c:v>
                </c:pt>
                <c:pt idx="1">
                  <c:v>2020</c:v>
                </c:pt>
                <c:pt idx="2">
                  <c:v>2021</c:v>
                </c:pt>
              </c:numCache>
            </c:numRef>
          </c:cat>
          <c:val>
            <c:numRef>
              <c:f>[1]Hoja1!$G$4:$I$4</c:f>
              <c:numCache>
                <c:formatCode>General</c:formatCode>
                <c:ptCount val="3"/>
                <c:pt idx="0">
                  <c:v>4313734</c:v>
                </c:pt>
                <c:pt idx="1">
                  <c:v>4436390</c:v>
                </c:pt>
                <c:pt idx="2">
                  <c:v>4672038</c:v>
                </c:pt>
              </c:numCache>
            </c:numRef>
          </c:val>
          <c:smooth val="0"/>
          <c:extLst>
            <c:ext xmlns:c16="http://schemas.microsoft.com/office/drawing/2014/chart" uri="{C3380CC4-5D6E-409C-BE32-E72D297353CC}">
              <c16:uniqueId val="{00000000-73AF-4727-9B3F-6850B3B6499C}"/>
            </c:ext>
          </c:extLst>
        </c:ser>
        <c:dLbls>
          <c:showLegendKey val="0"/>
          <c:showVal val="0"/>
          <c:showCatName val="0"/>
          <c:showSerName val="0"/>
          <c:showPercent val="0"/>
          <c:showBubbleSize val="0"/>
        </c:dLbls>
        <c:marker val="1"/>
        <c:smooth val="0"/>
        <c:axId val="811636511"/>
        <c:axId val="811641503"/>
      </c:lineChart>
      <c:catAx>
        <c:axId val="81163651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PY"/>
          </a:p>
        </c:txPr>
        <c:crossAx val="811641503"/>
        <c:crosses val="autoZero"/>
        <c:auto val="1"/>
        <c:lblAlgn val="ctr"/>
        <c:lblOffset val="100"/>
        <c:noMultiLvlLbl val="0"/>
      </c:catAx>
      <c:valAx>
        <c:axId val="811641503"/>
        <c:scaling>
          <c:orientation val="minMax"/>
        </c:scaling>
        <c:delete val="0"/>
        <c:axPos val="l"/>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Y"/>
          </a:p>
        </c:txPr>
        <c:crossAx val="811636511"/>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PY"/>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PY"/>
              <a:t>EVOLUCIÓN DE INTERNET FIJO</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PY"/>
        </a:p>
      </c:txPr>
    </c:title>
    <c:autoTitleDeleted val="0"/>
    <c:plotArea>
      <c:layout/>
      <c:lineChart>
        <c:grouping val="standard"/>
        <c:varyColors val="0"/>
        <c:ser>
          <c:idx val="0"/>
          <c:order val="0"/>
          <c:spPr>
            <a:ln w="22225" cap="rnd">
              <a:solidFill>
                <a:schemeClr val="accent1"/>
              </a:solidFill>
              <a:round/>
            </a:ln>
            <a:effectLst/>
          </c:spPr>
          <c:marker>
            <c:symbol val="diamond"/>
            <c:size val="6"/>
            <c:spPr>
              <a:solidFill>
                <a:schemeClr val="accent1"/>
              </a:solidFill>
              <a:ln w="9525">
                <a:solidFill>
                  <a:schemeClr val="accent1"/>
                </a:solidFill>
                <a:round/>
              </a:ln>
              <a:effectLst/>
            </c:spPr>
          </c:marker>
          <c:cat>
            <c:numRef>
              <c:f>[1]Hoja1!$G$3:$I$3</c:f>
              <c:numCache>
                <c:formatCode>General</c:formatCode>
                <c:ptCount val="3"/>
                <c:pt idx="0">
                  <c:v>2019</c:v>
                </c:pt>
                <c:pt idx="1">
                  <c:v>2020</c:v>
                </c:pt>
                <c:pt idx="2">
                  <c:v>2021</c:v>
                </c:pt>
              </c:numCache>
            </c:numRef>
          </c:cat>
          <c:val>
            <c:numRef>
              <c:f>[1]Hoja1!$G$5:$I$5</c:f>
              <c:numCache>
                <c:formatCode>General</c:formatCode>
                <c:ptCount val="3"/>
                <c:pt idx="0">
                  <c:v>412186</c:v>
                </c:pt>
                <c:pt idx="1">
                  <c:v>562369</c:v>
                </c:pt>
                <c:pt idx="2">
                  <c:v>722685</c:v>
                </c:pt>
              </c:numCache>
            </c:numRef>
          </c:val>
          <c:smooth val="0"/>
          <c:extLst>
            <c:ext xmlns:c16="http://schemas.microsoft.com/office/drawing/2014/chart" uri="{C3380CC4-5D6E-409C-BE32-E72D297353CC}">
              <c16:uniqueId val="{00000000-5E55-4506-BF0D-F24AC2D12CE6}"/>
            </c:ext>
          </c:extLst>
        </c:ser>
        <c:dLbls>
          <c:showLegendKey val="0"/>
          <c:showVal val="0"/>
          <c:showCatName val="0"/>
          <c:showSerName val="0"/>
          <c:showPercent val="0"/>
          <c:showBubbleSize val="0"/>
        </c:dLbls>
        <c:marker val="1"/>
        <c:smooth val="0"/>
        <c:axId val="875999967"/>
        <c:axId val="876004543"/>
      </c:lineChart>
      <c:catAx>
        <c:axId val="875999967"/>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PY"/>
          </a:p>
        </c:txPr>
        <c:crossAx val="876004543"/>
        <c:crosses val="autoZero"/>
        <c:auto val="1"/>
        <c:lblAlgn val="ctr"/>
        <c:lblOffset val="100"/>
        <c:noMultiLvlLbl val="0"/>
      </c:catAx>
      <c:valAx>
        <c:axId val="876004543"/>
        <c:scaling>
          <c:orientation val="minMax"/>
        </c:scaling>
        <c:delete val="0"/>
        <c:axPos val="l"/>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Y"/>
          </a:p>
        </c:txPr>
        <c:crossAx val="875999967"/>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PY"/>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es-PY" sz="1600" b="1"/>
              <a:t>EVOLUCIÓN</a:t>
            </a:r>
            <a:r>
              <a:rPr lang="es-PY" sz="1600" b="1" baseline="0"/>
              <a:t> DE INTERNET FIJO POR ACCESO </a:t>
            </a:r>
            <a:endParaRPr lang="es-PY" sz="1600" b="1"/>
          </a:p>
        </c:rich>
      </c:tx>
      <c:layout/>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s-PY"/>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percentStacked"/>
        <c:varyColors val="0"/>
        <c:ser>
          <c:idx val="0"/>
          <c:order val="0"/>
          <c:tx>
            <c:v>2019</c:v>
          </c:tx>
          <c:spPr>
            <a:solidFill>
              <a:schemeClr val="accent1"/>
            </a:solidFill>
            <a:ln>
              <a:noFill/>
            </a:ln>
            <a:effectLst/>
            <a:sp3d/>
          </c:spPr>
          <c:invertIfNegative val="0"/>
          <c:cat>
            <c:strRef>
              <c:f>[1]Hoja1!$F$16:$F$21</c:f>
              <c:strCache>
                <c:ptCount val="6"/>
                <c:pt idx="0">
                  <c:v> ADSL</c:v>
                </c:pt>
                <c:pt idx="1">
                  <c:v>HFC</c:v>
                </c:pt>
                <c:pt idx="2">
                  <c:v>FO</c:v>
                </c:pt>
                <c:pt idx="3">
                  <c:v>WIMAX</c:v>
                </c:pt>
                <c:pt idx="4">
                  <c:v>RLAN</c:v>
                </c:pt>
                <c:pt idx="5">
                  <c:v>SAT</c:v>
                </c:pt>
              </c:strCache>
            </c:strRef>
          </c:cat>
          <c:val>
            <c:numRef>
              <c:f>[1]Hoja1!$G$16:$G$21</c:f>
              <c:numCache>
                <c:formatCode>General</c:formatCode>
                <c:ptCount val="6"/>
                <c:pt idx="0">
                  <c:v>47632</c:v>
                </c:pt>
                <c:pt idx="1">
                  <c:v>278476</c:v>
                </c:pt>
                <c:pt idx="2">
                  <c:v>74879</c:v>
                </c:pt>
                <c:pt idx="3">
                  <c:v>6111</c:v>
                </c:pt>
                <c:pt idx="4">
                  <c:v>5080</c:v>
                </c:pt>
                <c:pt idx="5">
                  <c:v>8</c:v>
                </c:pt>
              </c:numCache>
            </c:numRef>
          </c:val>
          <c:extLst>
            <c:ext xmlns:c16="http://schemas.microsoft.com/office/drawing/2014/chart" uri="{C3380CC4-5D6E-409C-BE32-E72D297353CC}">
              <c16:uniqueId val="{00000000-7128-40BE-9331-7926FA8EA055}"/>
            </c:ext>
          </c:extLst>
        </c:ser>
        <c:ser>
          <c:idx val="1"/>
          <c:order val="1"/>
          <c:tx>
            <c:v>2020</c:v>
          </c:tx>
          <c:spPr>
            <a:solidFill>
              <a:schemeClr val="accent2"/>
            </a:solidFill>
            <a:ln>
              <a:noFill/>
            </a:ln>
            <a:effectLst/>
            <a:sp3d/>
          </c:spPr>
          <c:invertIfNegative val="0"/>
          <c:cat>
            <c:strRef>
              <c:f>[1]Hoja1!$F$16:$F$21</c:f>
              <c:strCache>
                <c:ptCount val="6"/>
                <c:pt idx="0">
                  <c:v> ADSL</c:v>
                </c:pt>
                <c:pt idx="1">
                  <c:v>HFC</c:v>
                </c:pt>
                <c:pt idx="2">
                  <c:v>FO</c:v>
                </c:pt>
                <c:pt idx="3">
                  <c:v>WIMAX</c:v>
                </c:pt>
                <c:pt idx="4">
                  <c:v>RLAN</c:v>
                </c:pt>
                <c:pt idx="5">
                  <c:v>SAT</c:v>
                </c:pt>
              </c:strCache>
            </c:strRef>
          </c:cat>
          <c:val>
            <c:numRef>
              <c:f>[1]Hoja1!$H$16:$H$21</c:f>
              <c:numCache>
                <c:formatCode>General</c:formatCode>
                <c:ptCount val="6"/>
                <c:pt idx="0">
                  <c:v>42171</c:v>
                </c:pt>
                <c:pt idx="1">
                  <c:v>302991</c:v>
                </c:pt>
                <c:pt idx="2">
                  <c:v>207383</c:v>
                </c:pt>
                <c:pt idx="3">
                  <c:v>4425</c:v>
                </c:pt>
                <c:pt idx="4">
                  <c:v>5391</c:v>
                </c:pt>
                <c:pt idx="5">
                  <c:v>8</c:v>
                </c:pt>
              </c:numCache>
            </c:numRef>
          </c:val>
          <c:extLst>
            <c:ext xmlns:c16="http://schemas.microsoft.com/office/drawing/2014/chart" uri="{C3380CC4-5D6E-409C-BE32-E72D297353CC}">
              <c16:uniqueId val="{00000001-7128-40BE-9331-7926FA8EA055}"/>
            </c:ext>
          </c:extLst>
        </c:ser>
        <c:ser>
          <c:idx val="2"/>
          <c:order val="2"/>
          <c:tx>
            <c:v>2021</c:v>
          </c:tx>
          <c:spPr>
            <a:solidFill>
              <a:schemeClr val="accent3"/>
            </a:solidFill>
            <a:ln>
              <a:noFill/>
            </a:ln>
            <a:effectLst/>
            <a:sp3d/>
          </c:spPr>
          <c:invertIfNegative val="0"/>
          <c:cat>
            <c:strRef>
              <c:f>[1]Hoja1!$F$16:$F$21</c:f>
              <c:strCache>
                <c:ptCount val="6"/>
                <c:pt idx="0">
                  <c:v> ADSL</c:v>
                </c:pt>
                <c:pt idx="1">
                  <c:v>HFC</c:v>
                </c:pt>
                <c:pt idx="2">
                  <c:v>FO</c:v>
                </c:pt>
                <c:pt idx="3">
                  <c:v>WIMAX</c:v>
                </c:pt>
                <c:pt idx="4">
                  <c:v>RLAN</c:v>
                </c:pt>
                <c:pt idx="5">
                  <c:v>SAT</c:v>
                </c:pt>
              </c:strCache>
            </c:strRef>
          </c:cat>
          <c:val>
            <c:numRef>
              <c:f>[1]Hoja1!$I$16:$I$21</c:f>
              <c:numCache>
                <c:formatCode>General</c:formatCode>
                <c:ptCount val="6"/>
                <c:pt idx="0">
                  <c:v>28613</c:v>
                </c:pt>
                <c:pt idx="1">
                  <c:v>347119</c:v>
                </c:pt>
                <c:pt idx="2">
                  <c:v>330862</c:v>
                </c:pt>
                <c:pt idx="3">
                  <c:v>550</c:v>
                </c:pt>
                <c:pt idx="4">
                  <c:v>15533</c:v>
                </c:pt>
                <c:pt idx="5">
                  <c:v>8</c:v>
                </c:pt>
              </c:numCache>
            </c:numRef>
          </c:val>
          <c:extLst>
            <c:ext xmlns:c16="http://schemas.microsoft.com/office/drawing/2014/chart" uri="{C3380CC4-5D6E-409C-BE32-E72D297353CC}">
              <c16:uniqueId val="{00000002-7128-40BE-9331-7926FA8EA055}"/>
            </c:ext>
          </c:extLst>
        </c:ser>
        <c:dLbls>
          <c:showLegendKey val="0"/>
          <c:showVal val="0"/>
          <c:showCatName val="0"/>
          <c:showSerName val="0"/>
          <c:showPercent val="0"/>
          <c:showBubbleSize val="0"/>
        </c:dLbls>
        <c:gapWidth val="150"/>
        <c:shape val="box"/>
        <c:axId val="1342383391"/>
        <c:axId val="1342358431"/>
        <c:axId val="0"/>
      </c:bar3DChart>
      <c:catAx>
        <c:axId val="1342383391"/>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Y"/>
          </a:p>
        </c:txPr>
        <c:crossAx val="1342358431"/>
        <c:crosses val="autoZero"/>
        <c:auto val="1"/>
        <c:lblAlgn val="ctr"/>
        <c:lblOffset val="100"/>
        <c:noMultiLvlLbl val="0"/>
      </c:catAx>
      <c:valAx>
        <c:axId val="1342358431"/>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Y"/>
          </a:p>
        </c:txPr>
        <c:crossAx val="13423833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Y"/>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PY"/>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es-PY" sz="1600" b="1"/>
              <a:t>Penetración</a:t>
            </a:r>
            <a:r>
              <a:rPr lang="es-PY" sz="1600" b="1" baseline="0"/>
              <a:t> de B.A. Fija &amp; B.A. Móvil</a:t>
            </a:r>
            <a:endParaRPr lang="es-PY" sz="1600" b="1"/>
          </a:p>
        </c:rich>
      </c:tx>
      <c:layout/>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s-PY"/>
        </a:p>
      </c:txPr>
    </c:title>
    <c:autoTitleDeleted val="0"/>
    <c:plotArea>
      <c:layout/>
      <c:lineChart>
        <c:grouping val="standard"/>
        <c:varyColors val="0"/>
        <c:ser>
          <c:idx val="0"/>
          <c:order val="0"/>
          <c:tx>
            <c:v>Banda Ancha Fija </c:v>
          </c:tx>
          <c:spPr>
            <a:ln w="28575" cap="rnd">
              <a:solidFill>
                <a:schemeClr val="accent1"/>
              </a:solidFill>
              <a:round/>
            </a:ln>
            <a:effectLst/>
          </c:spPr>
          <c:marker>
            <c:symbol val="none"/>
          </c:marker>
          <c:cat>
            <c:numRef>
              <c:f>[1]Hoja1!$F$26:$P$26</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[1]Hoja1!$F$27:$P$27</c:f>
              <c:numCache>
                <c:formatCode>General</c:formatCode>
                <c:ptCount val="11"/>
                <c:pt idx="0">
                  <c:v>1.83E-2</c:v>
                </c:pt>
                <c:pt idx="1">
                  <c:v>2.0400000000000001E-2</c:v>
                </c:pt>
                <c:pt idx="2">
                  <c:v>2.3E-2</c:v>
                </c:pt>
                <c:pt idx="3">
                  <c:v>2.6800000000000001E-2</c:v>
                </c:pt>
                <c:pt idx="4">
                  <c:v>3.1099999999999999E-2</c:v>
                </c:pt>
                <c:pt idx="5">
                  <c:v>3.5499999999999997E-2</c:v>
                </c:pt>
                <c:pt idx="6">
                  <c:v>3.95E-2</c:v>
                </c:pt>
                <c:pt idx="7">
                  <c:v>4.8000000000000001E-2</c:v>
                </c:pt>
                <c:pt idx="8">
                  <c:v>5.2999999999999999E-2</c:v>
                </c:pt>
                <c:pt idx="9">
                  <c:v>7.7539560592289294E-2</c:v>
                </c:pt>
                <c:pt idx="10">
                  <c:v>9.8282097821335887E-2</c:v>
                </c:pt>
              </c:numCache>
            </c:numRef>
          </c:val>
          <c:smooth val="0"/>
          <c:extLst>
            <c:ext xmlns:c16="http://schemas.microsoft.com/office/drawing/2014/chart" uri="{C3380CC4-5D6E-409C-BE32-E72D297353CC}">
              <c16:uniqueId val="{00000000-D677-4E34-8A5A-BD97078190C1}"/>
            </c:ext>
          </c:extLst>
        </c:ser>
        <c:ser>
          <c:idx val="1"/>
          <c:order val="1"/>
          <c:tx>
            <c:v>Banda Ancha Móvil</c:v>
          </c:tx>
          <c:spPr>
            <a:ln w="28575" cap="rnd">
              <a:solidFill>
                <a:schemeClr val="accent2"/>
              </a:solidFill>
              <a:round/>
            </a:ln>
            <a:effectLst/>
          </c:spPr>
          <c:marker>
            <c:symbol val="none"/>
          </c:marker>
          <c:cat>
            <c:numRef>
              <c:f>[1]Hoja1!$F$26:$P$26</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[1]Hoja1!$F$32:$P$32</c:f>
              <c:numCache>
                <c:formatCode>General</c:formatCode>
                <c:ptCount val="11"/>
                <c:pt idx="0">
                  <c:v>9.5000000000000001E-2</c:v>
                </c:pt>
                <c:pt idx="1">
                  <c:v>0.15</c:v>
                </c:pt>
                <c:pt idx="2">
                  <c:v>0.20899999999999999</c:v>
                </c:pt>
                <c:pt idx="3">
                  <c:v>0.314</c:v>
                </c:pt>
                <c:pt idx="4">
                  <c:v>0.436</c:v>
                </c:pt>
                <c:pt idx="5">
                  <c:v>0.45100000000000001</c:v>
                </c:pt>
                <c:pt idx="6">
                  <c:v>0.46400000000000002</c:v>
                </c:pt>
                <c:pt idx="7">
                  <c:v>0.53700000000000003</c:v>
                </c:pt>
                <c:pt idx="8">
                  <c:v>0.60309999999999997</c:v>
                </c:pt>
                <c:pt idx="9">
                  <c:v>0.6116904225091111</c:v>
                </c:pt>
                <c:pt idx="10">
                  <c:v>0.63538880120026575</c:v>
                </c:pt>
              </c:numCache>
            </c:numRef>
          </c:val>
          <c:smooth val="0"/>
          <c:extLst>
            <c:ext xmlns:c16="http://schemas.microsoft.com/office/drawing/2014/chart" uri="{C3380CC4-5D6E-409C-BE32-E72D297353CC}">
              <c16:uniqueId val="{00000001-D677-4E34-8A5A-BD97078190C1}"/>
            </c:ext>
          </c:extLst>
        </c:ser>
        <c:dLbls>
          <c:showLegendKey val="0"/>
          <c:showVal val="0"/>
          <c:showCatName val="0"/>
          <c:showSerName val="0"/>
          <c:showPercent val="0"/>
          <c:showBubbleSize val="0"/>
        </c:dLbls>
        <c:smooth val="0"/>
        <c:axId val="1083901471"/>
        <c:axId val="1083904383"/>
      </c:lineChart>
      <c:catAx>
        <c:axId val="10839014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Y"/>
          </a:p>
        </c:txPr>
        <c:crossAx val="1083904383"/>
        <c:crosses val="autoZero"/>
        <c:auto val="1"/>
        <c:lblAlgn val="ctr"/>
        <c:lblOffset val="100"/>
        <c:noMultiLvlLbl val="0"/>
      </c:catAx>
      <c:valAx>
        <c:axId val="108390438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Y"/>
          </a:p>
        </c:txPr>
        <c:crossAx val="108390147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Y"/>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PY"/>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s-PY" sz="1600" b="1"/>
              <a:t>Porcentaje de Líneas</a:t>
            </a:r>
            <a:r>
              <a:rPr lang="es-PY" sz="1600" b="1" baseline="0"/>
              <a:t> de los Servicios </a:t>
            </a:r>
            <a:r>
              <a:rPr lang="es-PY" sz="1600" b="1" i="0" u="none" strike="noStrike" baseline="0">
                <a:effectLst/>
              </a:rPr>
              <a:t>de Telefonía  </a:t>
            </a:r>
            <a:r>
              <a:rPr lang="es-PY" sz="1600" b="1" baseline="0"/>
              <a:t>Móvil y Fija - Año 2021</a:t>
            </a:r>
            <a:endParaRPr lang="es-PY" sz="1600" b="1"/>
          </a:p>
        </c:rich>
      </c:tx>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s-PY"/>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655-4D9B-AE91-8F0C9002019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655-4D9B-AE91-8F0C90020194}"/>
              </c:ext>
            </c:extLst>
          </c:dPt>
          <c:dLbls>
            <c:dLbl>
              <c:idx val="1"/>
              <c:delete val="1"/>
              <c:extLst>
                <c:ext xmlns:c15="http://schemas.microsoft.com/office/drawing/2012/chart" uri="{CE6537A1-D6FC-4f65-9D91-7224C49458BB}"/>
                <c:ext xmlns:c16="http://schemas.microsoft.com/office/drawing/2014/chart" uri="{C3380CC4-5D6E-409C-BE32-E72D297353CC}">
                  <c16:uniqueId val="{00000003-C655-4D9B-AE91-8F0C90020194}"/>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s-PY"/>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[1]Hoja1!$G$43:$H$43</c:f>
              <c:strCache>
                <c:ptCount val="2"/>
                <c:pt idx="0">
                  <c:v>Móvil </c:v>
                </c:pt>
                <c:pt idx="1">
                  <c:v>Fija </c:v>
                </c:pt>
              </c:strCache>
            </c:strRef>
          </c:cat>
          <c:val>
            <c:numRef>
              <c:f>[1]Hoja1!$G$45:$H$45</c:f>
              <c:numCache>
                <c:formatCode>General</c:formatCode>
                <c:ptCount val="2"/>
                <c:pt idx="0">
                  <c:v>0.97506175843267762</c:v>
                </c:pt>
                <c:pt idx="1">
                  <c:v>2.4938241567322345E-2</c:v>
                </c:pt>
              </c:numCache>
            </c:numRef>
          </c:val>
          <c:extLst>
            <c:ext xmlns:c16="http://schemas.microsoft.com/office/drawing/2014/chart" uri="{C3380CC4-5D6E-409C-BE32-E72D297353CC}">
              <c16:uniqueId val="{00000004-C655-4D9B-AE91-8F0C90020194}"/>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Y"/>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PY"/>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es-PY" sz="1600" b="1"/>
              <a:t>Porcentaje</a:t>
            </a:r>
            <a:r>
              <a:rPr lang="es-PY" sz="1600" b="1" baseline="0"/>
              <a:t> por Acceso del Servicio de Tv Paga - Año 2021   </a:t>
            </a:r>
            <a:endParaRPr lang="es-PY" sz="1600" b="1"/>
          </a:p>
        </c:rich>
      </c:tx>
      <c:layout/>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s-PY"/>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22-476B-87B7-EE40EFB5B5F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22-476B-87B7-EE40EFB5B5F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22-476B-87B7-EE40EFB5B5F8}"/>
              </c:ext>
            </c:extLst>
          </c:dPt>
          <c:dLbls>
            <c:dLbl>
              <c:idx val="0"/>
              <c:delete val="1"/>
              <c:extLst>
                <c:ext xmlns:c15="http://schemas.microsoft.com/office/drawing/2012/chart" uri="{CE6537A1-D6FC-4f65-9D91-7224C49458BB}"/>
                <c:ext xmlns:c16="http://schemas.microsoft.com/office/drawing/2014/chart" uri="{C3380CC4-5D6E-409C-BE32-E72D297353CC}">
                  <c16:uniqueId val="{00000001-D822-476B-87B7-EE40EFB5B5F8}"/>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PY"/>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[1]Hoja1!$G$51:$G$53</c:f>
              <c:strCache>
                <c:ptCount val="3"/>
                <c:pt idx="0">
                  <c:v>IPTV </c:v>
                </c:pt>
                <c:pt idx="1">
                  <c:v>DATDH</c:v>
                </c:pt>
                <c:pt idx="2">
                  <c:v>CABLE DISTRIBUCIÓN </c:v>
                </c:pt>
              </c:strCache>
            </c:strRef>
          </c:cat>
          <c:val>
            <c:numRef>
              <c:f>[1]Hoja1!$I$51:$I$53</c:f>
              <c:numCache>
                <c:formatCode>General</c:formatCode>
                <c:ptCount val="3"/>
                <c:pt idx="0">
                  <c:v>9.3470966134396889E-3</c:v>
                </c:pt>
                <c:pt idx="1">
                  <c:v>0.49890415045842085</c:v>
                </c:pt>
                <c:pt idx="2">
                  <c:v>0.49174875292813947</c:v>
                </c:pt>
              </c:numCache>
            </c:numRef>
          </c:val>
          <c:extLst>
            <c:ext xmlns:c16="http://schemas.microsoft.com/office/drawing/2014/chart" uri="{C3380CC4-5D6E-409C-BE32-E72D297353CC}">
              <c16:uniqueId val="{00000006-D822-476B-87B7-EE40EFB5B5F8}"/>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Y"/>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PY"/>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PY"/>
              <a:t>Porcentaje</a:t>
            </a:r>
            <a:r>
              <a:rPr lang="es-PY" baseline="0"/>
              <a:t> de Accesos del Servicio Fijo de Internet por Velocidad</a:t>
            </a:r>
            <a:endParaRPr lang="es-PY"/>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PY"/>
        </a:p>
      </c:txPr>
    </c:title>
    <c:autoTitleDeleted val="0"/>
    <c:plotArea>
      <c:layout/>
      <c:barChart>
        <c:barDir val="col"/>
        <c:grouping val="percentStacked"/>
        <c:varyColors val="0"/>
        <c:ser>
          <c:idx val="0"/>
          <c:order val="0"/>
          <c:tx>
            <c:v>2019</c:v>
          </c:tx>
          <c:spPr>
            <a:solidFill>
              <a:schemeClr val="accent1"/>
            </a:solidFill>
            <a:ln>
              <a:noFill/>
            </a:ln>
            <a:effectLst/>
          </c:spPr>
          <c:invertIfNegative val="0"/>
          <c:cat>
            <c:strRef>
              <c:f>'[2]Resumen '!$X$7:$X$26</c:f>
              <c:strCache>
                <c:ptCount val="20"/>
                <c:pt idx="0">
                  <c:v>&lt;512 Kbps </c:v>
                </c:pt>
                <c:pt idx="1">
                  <c:v>&lt;2 Mbps </c:v>
                </c:pt>
                <c:pt idx="2">
                  <c:v>&lt;4 Mbps </c:v>
                </c:pt>
                <c:pt idx="3">
                  <c:v>&lt;6 Mbps </c:v>
                </c:pt>
                <c:pt idx="4">
                  <c:v>&lt;8 Mbps </c:v>
                </c:pt>
                <c:pt idx="5">
                  <c:v>&lt;10 Mbps </c:v>
                </c:pt>
                <c:pt idx="6">
                  <c:v>&lt;15 Mbps </c:v>
                </c:pt>
                <c:pt idx="7">
                  <c:v>&lt;20 Mbps </c:v>
                </c:pt>
                <c:pt idx="8">
                  <c:v>&lt;25 Mbps </c:v>
                </c:pt>
                <c:pt idx="9">
                  <c:v>&lt;30 Mbps </c:v>
                </c:pt>
                <c:pt idx="10">
                  <c:v>&lt;35 Mbps </c:v>
                </c:pt>
                <c:pt idx="11">
                  <c:v>&lt;40 Mbps </c:v>
                </c:pt>
                <c:pt idx="12">
                  <c:v>&lt;45 Mbps </c:v>
                </c:pt>
                <c:pt idx="13">
                  <c:v>&lt;50 Mbps </c:v>
                </c:pt>
                <c:pt idx="14">
                  <c:v>&lt;60 Mbps </c:v>
                </c:pt>
                <c:pt idx="15">
                  <c:v>&lt;70 Mbps </c:v>
                </c:pt>
                <c:pt idx="16">
                  <c:v>&lt;80 Mbps </c:v>
                </c:pt>
                <c:pt idx="17">
                  <c:v>&lt;100 Mbps </c:v>
                </c:pt>
                <c:pt idx="18">
                  <c:v>&lt;400 Mbps </c:v>
                </c:pt>
                <c:pt idx="19">
                  <c:v>&gt;=500 Mbps </c:v>
                </c:pt>
              </c:strCache>
            </c:strRef>
          </c:cat>
          <c:val>
            <c:numRef>
              <c:f>'[2]Resumen '!$R$7:$R$26</c:f>
              <c:numCache>
                <c:formatCode>General</c:formatCode>
                <c:ptCount val="20"/>
                <c:pt idx="0">
                  <c:v>4.1971343034455317E-3</c:v>
                </c:pt>
                <c:pt idx="1">
                  <c:v>1.7414468225509842E-2</c:v>
                </c:pt>
                <c:pt idx="2">
                  <c:v>0.11956010150757182</c:v>
                </c:pt>
                <c:pt idx="3">
                  <c:v>2.6631181068740812E-2</c:v>
                </c:pt>
                <c:pt idx="4">
                  <c:v>1.088586220783821E-2</c:v>
                </c:pt>
                <c:pt idx="5">
                  <c:v>3.2582377858539589E-3</c:v>
                </c:pt>
                <c:pt idx="6">
                  <c:v>0.12308278301543478</c:v>
                </c:pt>
                <c:pt idx="7">
                  <c:v>7.9090507683424475E-4</c:v>
                </c:pt>
                <c:pt idx="8">
                  <c:v>0.41194509274938984</c:v>
                </c:pt>
                <c:pt idx="9">
                  <c:v>4.6823521419941483E-4</c:v>
                </c:pt>
                <c:pt idx="10">
                  <c:v>1.4968970319224817E-3</c:v>
                </c:pt>
                <c:pt idx="11">
                  <c:v>1.213044596371541E-5</c:v>
                </c:pt>
                <c:pt idx="12">
                  <c:v>7.0873343587603652E-2</c:v>
                </c:pt>
                <c:pt idx="13">
                  <c:v>2.7172198958722517E-3</c:v>
                </c:pt>
                <c:pt idx="14">
                  <c:v>3.2946291237451052E-3</c:v>
                </c:pt>
                <c:pt idx="15">
                  <c:v>0.10965195324440907</c:v>
                </c:pt>
                <c:pt idx="16">
                  <c:v>4.8521783854861636E-6</c:v>
                </c:pt>
                <c:pt idx="17">
                  <c:v>6.3789163144793853E-2</c:v>
                </c:pt>
                <c:pt idx="18">
                  <c:v>2.1114254244443041E-2</c:v>
                </c:pt>
                <c:pt idx="19">
                  <c:v>8.8115559480428738E-3</c:v>
                </c:pt>
              </c:numCache>
            </c:numRef>
          </c:val>
          <c:extLst>
            <c:ext xmlns:c16="http://schemas.microsoft.com/office/drawing/2014/chart" uri="{C3380CC4-5D6E-409C-BE32-E72D297353CC}">
              <c16:uniqueId val="{00000000-867F-444F-8AFE-F99FD0995B99}"/>
            </c:ext>
          </c:extLst>
        </c:ser>
        <c:ser>
          <c:idx val="1"/>
          <c:order val="1"/>
          <c:tx>
            <c:v>2020</c:v>
          </c:tx>
          <c:spPr>
            <a:solidFill>
              <a:schemeClr val="accent2"/>
            </a:solidFill>
            <a:ln>
              <a:noFill/>
            </a:ln>
            <a:effectLst/>
          </c:spPr>
          <c:invertIfNegative val="0"/>
          <c:cat>
            <c:strRef>
              <c:f>'[2]Resumen '!$X$7:$X$26</c:f>
              <c:strCache>
                <c:ptCount val="20"/>
                <c:pt idx="0">
                  <c:v>&lt;512 Kbps </c:v>
                </c:pt>
                <c:pt idx="1">
                  <c:v>&lt;2 Mbps </c:v>
                </c:pt>
                <c:pt idx="2">
                  <c:v>&lt;4 Mbps </c:v>
                </c:pt>
                <c:pt idx="3">
                  <c:v>&lt;6 Mbps </c:v>
                </c:pt>
                <c:pt idx="4">
                  <c:v>&lt;8 Mbps </c:v>
                </c:pt>
                <c:pt idx="5">
                  <c:v>&lt;10 Mbps </c:v>
                </c:pt>
                <c:pt idx="6">
                  <c:v>&lt;15 Mbps </c:v>
                </c:pt>
                <c:pt idx="7">
                  <c:v>&lt;20 Mbps </c:v>
                </c:pt>
                <c:pt idx="8">
                  <c:v>&lt;25 Mbps </c:v>
                </c:pt>
                <c:pt idx="9">
                  <c:v>&lt;30 Mbps </c:v>
                </c:pt>
                <c:pt idx="10">
                  <c:v>&lt;35 Mbps </c:v>
                </c:pt>
                <c:pt idx="11">
                  <c:v>&lt;40 Mbps </c:v>
                </c:pt>
                <c:pt idx="12">
                  <c:v>&lt;45 Mbps </c:v>
                </c:pt>
                <c:pt idx="13">
                  <c:v>&lt;50 Mbps </c:v>
                </c:pt>
                <c:pt idx="14">
                  <c:v>&lt;60 Mbps </c:v>
                </c:pt>
                <c:pt idx="15">
                  <c:v>&lt;70 Mbps </c:v>
                </c:pt>
                <c:pt idx="16">
                  <c:v>&lt;80 Mbps </c:v>
                </c:pt>
                <c:pt idx="17">
                  <c:v>&lt;100 Mbps </c:v>
                </c:pt>
                <c:pt idx="18">
                  <c:v>&lt;400 Mbps </c:v>
                </c:pt>
                <c:pt idx="19">
                  <c:v>&gt;=500 Mbps </c:v>
                </c:pt>
              </c:strCache>
            </c:strRef>
          </c:cat>
          <c:val>
            <c:numRef>
              <c:f>'[2]Resumen '!$V$7:$V$26</c:f>
              <c:numCache>
                <c:formatCode>General</c:formatCode>
                <c:ptCount val="20"/>
                <c:pt idx="0">
                  <c:v>1.8937743723427146E-3</c:v>
                </c:pt>
                <c:pt idx="1">
                  <c:v>9.8565176956766816E-3</c:v>
                </c:pt>
                <c:pt idx="2">
                  <c:v>6.9781584689056472E-2</c:v>
                </c:pt>
                <c:pt idx="3">
                  <c:v>2.7570865392651443E-2</c:v>
                </c:pt>
                <c:pt idx="4">
                  <c:v>1.1243507376829092E-2</c:v>
                </c:pt>
                <c:pt idx="5">
                  <c:v>1.5292450330654783E-3</c:v>
                </c:pt>
                <c:pt idx="6">
                  <c:v>1.4823007669341659E-2</c:v>
                </c:pt>
                <c:pt idx="7">
                  <c:v>9.0865606034472031E-4</c:v>
                </c:pt>
                <c:pt idx="8">
                  <c:v>0.25934039749701709</c:v>
                </c:pt>
                <c:pt idx="9">
                  <c:v>4.8366819650443038E-4</c:v>
                </c:pt>
                <c:pt idx="10">
                  <c:v>1.8919961804438011E-3</c:v>
                </c:pt>
                <c:pt idx="11">
                  <c:v>5.1567565068487061E-5</c:v>
                </c:pt>
                <c:pt idx="12">
                  <c:v>1.5948603141353809E-2</c:v>
                </c:pt>
                <c:pt idx="13">
                  <c:v>0</c:v>
                </c:pt>
                <c:pt idx="14">
                  <c:v>4.0848624301837402E-2</c:v>
                </c:pt>
                <c:pt idx="15">
                  <c:v>0.10808383819164996</c:v>
                </c:pt>
                <c:pt idx="16">
                  <c:v>1.778191898913347E-6</c:v>
                </c:pt>
                <c:pt idx="17">
                  <c:v>3.5610070967638685E-2</c:v>
                </c:pt>
                <c:pt idx="18">
                  <c:v>0.39648522589260787</c:v>
                </c:pt>
                <c:pt idx="19">
                  <c:v>3.6470715846712745E-3</c:v>
                </c:pt>
              </c:numCache>
            </c:numRef>
          </c:val>
          <c:extLst>
            <c:ext xmlns:c16="http://schemas.microsoft.com/office/drawing/2014/chart" uri="{C3380CC4-5D6E-409C-BE32-E72D297353CC}">
              <c16:uniqueId val="{00000001-867F-444F-8AFE-F99FD0995B99}"/>
            </c:ext>
          </c:extLst>
        </c:ser>
        <c:ser>
          <c:idx val="2"/>
          <c:order val="2"/>
          <c:tx>
            <c:v>2021</c:v>
          </c:tx>
          <c:spPr>
            <a:solidFill>
              <a:schemeClr val="accent3"/>
            </a:solidFill>
            <a:ln>
              <a:noFill/>
            </a:ln>
            <a:effectLst/>
          </c:spPr>
          <c:invertIfNegative val="0"/>
          <c:cat>
            <c:strRef>
              <c:f>'[2]Resumen '!$X$7:$X$26</c:f>
              <c:strCache>
                <c:ptCount val="20"/>
                <c:pt idx="0">
                  <c:v>&lt;512 Kbps </c:v>
                </c:pt>
                <c:pt idx="1">
                  <c:v>&lt;2 Mbps </c:v>
                </c:pt>
                <c:pt idx="2">
                  <c:v>&lt;4 Mbps </c:v>
                </c:pt>
                <c:pt idx="3">
                  <c:v>&lt;6 Mbps </c:v>
                </c:pt>
                <c:pt idx="4">
                  <c:v>&lt;8 Mbps </c:v>
                </c:pt>
                <c:pt idx="5">
                  <c:v>&lt;10 Mbps </c:v>
                </c:pt>
                <c:pt idx="6">
                  <c:v>&lt;15 Mbps </c:v>
                </c:pt>
                <c:pt idx="7">
                  <c:v>&lt;20 Mbps </c:v>
                </c:pt>
                <c:pt idx="8">
                  <c:v>&lt;25 Mbps </c:v>
                </c:pt>
                <c:pt idx="9">
                  <c:v>&lt;30 Mbps </c:v>
                </c:pt>
                <c:pt idx="10">
                  <c:v>&lt;35 Mbps </c:v>
                </c:pt>
                <c:pt idx="11">
                  <c:v>&lt;40 Mbps </c:v>
                </c:pt>
                <c:pt idx="12">
                  <c:v>&lt;45 Mbps </c:v>
                </c:pt>
                <c:pt idx="13">
                  <c:v>&lt;50 Mbps </c:v>
                </c:pt>
                <c:pt idx="14">
                  <c:v>&lt;60 Mbps </c:v>
                </c:pt>
                <c:pt idx="15">
                  <c:v>&lt;70 Mbps </c:v>
                </c:pt>
                <c:pt idx="16">
                  <c:v>&lt;80 Mbps </c:v>
                </c:pt>
                <c:pt idx="17">
                  <c:v>&lt;100 Mbps </c:v>
                </c:pt>
                <c:pt idx="18">
                  <c:v>&lt;400 Mbps </c:v>
                </c:pt>
                <c:pt idx="19">
                  <c:v>&gt;=500 Mbps </c:v>
                </c:pt>
              </c:strCache>
            </c:strRef>
          </c:cat>
          <c:val>
            <c:numRef>
              <c:f>'[2]Resumen '!$Z$7:$Z$26</c:f>
              <c:numCache>
                <c:formatCode>General</c:formatCode>
                <c:ptCount val="20"/>
                <c:pt idx="0">
                  <c:v>2.2139659741104354E-5</c:v>
                </c:pt>
                <c:pt idx="1">
                  <c:v>4.2729543300331404E-3</c:v>
                </c:pt>
                <c:pt idx="2">
                  <c:v>3.9491618063194893E-2</c:v>
                </c:pt>
                <c:pt idx="3">
                  <c:v>2.3952344382407273E-2</c:v>
                </c:pt>
                <c:pt idx="4">
                  <c:v>4.0197319717442592E-3</c:v>
                </c:pt>
                <c:pt idx="5">
                  <c:v>1.6065090599638847E-3</c:v>
                </c:pt>
                <c:pt idx="6">
                  <c:v>1.6098300089250502E-2</c:v>
                </c:pt>
                <c:pt idx="7">
                  <c:v>2.8331845824944479E-2</c:v>
                </c:pt>
                <c:pt idx="8">
                  <c:v>1.4666140849747815E-2</c:v>
                </c:pt>
                <c:pt idx="9">
                  <c:v>7.2964016134277037E-3</c:v>
                </c:pt>
                <c:pt idx="10">
                  <c:v>3.0870988051502385E-3</c:v>
                </c:pt>
                <c:pt idx="11">
                  <c:v>2.3523388474923377E-5</c:v>
                </c:pt>
                <c:pt idx="12">
                  <c:v>2.5515957851622766E-3</c:v>
                </c:pt>
                <c:pt idx="13">
                  <c:v>8.3023724029141323E-6</c:v>
                </c:pt>
                <c:pt idx="14">
                  <c:v>1.2309650816054021E-2</c:v>
                </c:pt>
                <c:pt idx="15">
                  <c:v>0.23667711381860701</c:v>
                </c:pt>
                <c:pt idx="16">
                  <c:v>1.7033700713312162E-3</c:v>
                </c:pt>
                <c:pt idx="17">
                  <c:v>2.5801005970789485E-2</c:v>
                </c:pt>
                <c:pt idx="18">
                  <c:v>0.57165708434518492</c:v>
                </c:pt>
                <c:pt idx="19">
                  <c:v>6.4232687823879003E-3</c:v>
                </c:pt>
              </c:numCache>
            </c:numRef>
          </c:val>
          <c:extLst>
            <c:ext xmlns:c16="http://schemas.microsoft.com/office/drawing/2014/chart" uri="{C3380CC4-5D6E-409C-BE32-E72D297353CC}">
              <c16:uniqueId val="{00000002-867F-444F-8AFE-F99FD0995B99}"/>
            </c:ext>
          </c:extLst>
        </c:ser>
        <c:dLbls>
          <c:showLegendKey val="0"/>
          <c:showVal val="0"/>
          <c:showCatName val="0"/>
          <c:showSerName val="0"/>
          <c:showPercent val="0"/>
          <c:showBubbleSize val="0"/>
        </c:dLbls>
        <c:gapWidth val="219"/>
        <c:overlap val="100"/>
        <c:axId val="1206184752"/>
        <c:axId val="1206172272"/>
      </c:barChart>
      <c:catAx>
        <c:axId val="1206184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Y"/>
          </a:p>
        </c:txPr>
        <c:crossAx val="1206172272"/>
        <c:crosses val="autoZero"/>
        <c:auto val="1"/>
        <c:lblAlgn val="ctr"/>
        <c:lblOffset val="100"/>
        <c:noMultiLvlLbl val="0"/>
      </c:catAx>
      <c:valAx>
        <c:axId val="12061722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Y"/>
          </a:p>
        </c:txPr>
        <c:crossAx val="12061847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Y"/>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PY"/>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hyperlink" Target="#'TV PAGA'!A1"/><Relationship Id="rId3" Type="http://schemas.openxmlformats.org/officeDocument/2006/relationships/image" Target="../media/image3.png"/><Relationship Id="rId7" Type="http://schemas.openxmlformats.org/officeDocument/2006/relationships/hyperlink" Target="#PENETRACI&#211;N!A1"/><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hyperlink" Target="#'INTERNET FIJO '!A1"/><Relationship Id="rId11" Type="http://schemas.openxmlformats.org/officeDocument/2006/relationships/hyperlink" Target="#GR&#193;FICOS!A1"/><Relationship Id="rId5" Type="http://schemas.openxmlformats.org/officeDocument/2006/relationships/hyperlink" Target="#'INTERNET M&#211;VIL'!A1"/><Relationship Id="rId10" Type="http://schemas.openxmlformats.org/officeDocument/2006/relationships/hyperlink" Target="#'CONECTIVIDAD INTERNACIONAL'!A1"/><Relationship Id="rId4" Type="http://schemas.openxmlformats.org/officeDocument/2006/relationships/hyperlink" Target="#TELEFON&#205;A!A1"/><Relationship Id="rId9" Type="http://schemas.openxmlformats.org/officeDocument/2006/relationships/hyperlink" Target="#INGRESOS!A1"/></Relationships>
</file>

<file path=xl/drawings/_rels/drawing2.xml.rels><?xml version="1.0" encoding="UTF-8" standalone="yes"?>
<Relationships xmlns="http://schemas.openxmlformats.org/package/2006/relationships"><Relationship Id="rId8" Type="http://schemas.openxmlformats.org/officeDocument/2006/relationships/hyperlink" Target="#'INTERNET M&#211;VIL'!A1"/><Relationship Id="rId3" Type="http://schemas.openxmlformats.org/officeDocument/2006/relationships/hyperlink" Target="#INGRESOS!A1"/><Relationship Id="rId7" Type="http://schemas.openxmlformats.org/officeDocument/2006/relationships/hyperlink" Target="#'INTERNET FIJO '!A1"/><Relationship Id="rId2" Type="http://schemas.openxmlformats.org/officeDocument/2006/relationships/hyperlink" Target="#'CONECTIVIDAD INTERNACIONAL'!A1"/><Relationship Id="rId1" Type="http://schemas.openxmlformats.org/officeDocument/2006/relationships/hyperlink" Target="#GR&#193;FICOS!A1"/><Relationship Id="rId6" Type="http://schemas.openxmlformats.org/officeDocument/2006/relationships/hyperlink" Target="#&#205;NDICE!A1"/><Relationship Id="rId5" Type="http://schemas.openxmlformats.org/officeDocument/2006/relationships/hyperlink" Target="#PENETRACI&#211;N!A1"/><Relationship Id="rId4" Type="http://schemas.openxmlformats.org/officeDocument/2006/relationships/hyperlink" Target="#'TV PAGA'!A1"/><Relationship Id="rId9" Type="http://schemas.openxmlformats.org/officeDocument/2006/relationships/hyperlink" Target="#TELEFON&#205;A!A1"/></Relationships>
</file>

<file path=xl/drawings/_rels/drawing3.xml.rels><?xml version="1.0" encoding="UTF-8" standalone="yes"?>
<Relationships xmlns="http://schemas.openxmlformats.org/package/2006/relationships"><Relationship Id="rId8" Type="http://schemas.openxmlformats.org/officeDocument/2006/relationships/hyperlink" Target="#TELEFON&#205;A!A1"/><Relationship Id="rId3" Type="http://schemas.openxmlformats.org/officeDocument/2006/relationships/hyperlink" Target="#INGRESOS!A1"/><Relationship Id="rId7" Type="http://schemas.openxmlformats.org/officeDocument/2006/relationships/hyperlink" Target="#'INTERNET FIJO '!A1"/><Relationship Id="rId2" Type="http://schemas.openxmlformats.org/officeDocument/2006/relationships/hyperlink" Target="#'CONECTIVIDAD INTERNACIONAL'!A1"/><Relationship Id="rId1" Type="http://schemas.openxmlformats.org/officeDocument/2006/relationships/hyperlink" Target="#GR&#193;FICOS!A1"/><Relationship Id="rId6" Type="http://schemas.openxmlformats.org/officeDocument/2006/relationships/hyperlink" Target="#&#205;NDICE!A1"/><Relationship Id="rId5" Type="http://schemas.openxmlformats.org/officeDocument/2006/relationships/hyperlink" Target="#PENETRACI&#211;N!A1"/><Relationship Id="rId4" Type="http://schemas.openxmlformats.org/officeDocument/2006/relationships/hyperlink" Target="#'TV PAGA'!A1"/><Relationship Id="rId9" Type="http://schemas.openxmlformats.org/officeDocument/2006/relationships/hyperlink" Target="#'INTERNET M&#211;VIL'!A1"/></Relationships>
</file>

<file path=xl/drawings/_rels/drawing4.xml.rels><?xml version="1.0" encoding="UTF-8" standalone="yes"?>
<Relationships xmlns="http://schemas.openxmlformats.org/package/2006/relationships"><Relationship Id="rId8" Type="http://schemas.openxmlformats.org/officeDocument/2006/relationships/hyperlink" Target="#PENETRACI&#211;N!A1"/><Relationship Id="rId3" Type="http://schemas.openxmlformats.org/officeDocument/2006/relationships/hyperlink" Target="#&#205;NDICE!A1"/><Relationship Id="rId7" Type="http://schemas.openxmlformats.org/officeDocument/2006/relationships/hyperlink" Target="#'TV PAGA'!A1"/><Relationship Id="rId2" Type="http://schemas.openxmlformats.org/officeDocument/2006/relationships/hyperlink" Target="#'CONECTIVIDAD INTERNACIONAL'!A1"/><Relationship Id="rId1" Type="http://schemas.openxmlformats.org/officeDocument/2006/relationships/hyperlink" Target="#GR&#193;FICOS!A1"/><Relationship Id="rId6" Type="http://schemas.openxmlformats.org/officeDocument/2006/relationships/hyperlink" Target="#INGRESOS!A1"/><Relationship Id="rId5" Type="http://schemas.openxmlformats.org/officeDocument/2006/relationships/hyperlink" Target="#'INTERNET M&#211;VIL'!A1"/><Relationship Id="rId4" Type="http://schemas.openxmlformats.org/officeDocument/2006/relationships/hyperlink" Target="#TELEFON&#205;A!A1"/><Relationship Id="rId9" Type="http://schemas.openxmlformats.org/officeDocument/2006/relationships/hyperlink" Target="#'INTERNET FIJO '!A1"/></Relationships>
</file>

<file path=xl/drawings/_rels/drawing5.xml.rels><?xml version="1.0" encoding="UTF-8" standalone="yes"?>
<Relationships xmlns="http://schemas.openxmlformats.org/package/2006/relationships"><Relationship Id="rId8" Type="http://schemas.openxmlformats.org/officeDocument/2006/relationships/hyperlink" Target="#'INTERNET FIJO '!A1"/><Relationship Id="rId3" Type="http://schemas.openxmlformats.org/officeDocument/2006/relationships/hyperlink" Target="#&#205;NDICE!A1"/><Relationship Id="rId7" Type="http://schemas.openxmlformats.org/officeDocument/2006/relationships/hyperlink" Target="#'TV PAGA'!A1"/><Relationship Id="rId2" Type="http://schemas.openxmlformats.org/officeDocument/2006/relationships/hyperlink" Target="#'CONECTIVIDAD INTERNACIONAL'!A1"/><Relationship Id="rId1" Type="http://schemas.openxmlformats.org/officeDocument/2006/relationships/hyperlink" Target="#GR&#193;FICOS!A1"/><Relationship Id="rId6" Type="http://schemas.openxmlformats.org/officeDocument/2006/relationships/hyperlink" Target="#INGRESOS!A1"/><Relationship Id="rId5" Type="http://schemas.openxmlformats.org/officeDocument/2006/relationships/hyperlink" Target="#'INTERNET M&#211;VIL'!A1"/><Relationship Id="rId4" Type="http://schemas.openxmlformats.org/officeDocument/2006/relationships/hyperlink" Target="#TELEFON&#205;A!A1"/><Relationship Id="rId9" Type="http://schemas.openxmlformats.org/officeDocument/2006/relationships/hyperlink" Target="#PENETRACI&#211;N!A1"/></Relationships>
</file>

<file path=xl/drawings/_rels/drawing6.xml.rels><?xml version="1.0" encoding="UTF-8" standalone="yes"?>
<Relationships xmlns="http://schemas.openxmlformats.org/package/2006/relationships"><Relationship Id="rId8" Type="http://schemas.openxmlformats.org/officeDocument/2006/relationships/hyperlink" Target="#PENETRACI&#211;N!A1"/><Relationship Id="rId3" Type="http://schemas.openxmlformats.org/officeDocument/2006/relationships/hyperlink" Target="#&#205;NDICE!A1"/><Relationship Id="rId7" Type="http://schemas.openxmlformats.org/officeDocument/2006/relationships/hyperlink" Target="#INGRESOS!A1"/><Relationship Id="rId2" Type="http://schemas.openxmlformats.org/officeDocument/2006/relationships/hyperlink" Target="#'CONECTIVIDAD INTERNACIONAL'!A1"/><Relationship Id="rId1" Type="http://schemas.openxmlformats.org/officeDocument/2006/relationships/hyperlink" Target="#GR&#193;FICOS!A1"/><Relationship Id="rId6" Type="http://schemas.openxmlformats.org/officeDocument/2006/relationships/hyperlink" Target="#'INTERNET FIJO '!A1"/><Relationship Id="rId5" Type="http://schemas.openxmlformats.org/officeDocument/2006/relationships/hyperlink" Target="#'INTERNET M&#211;VIL'!A1"/><Relationship Id="rId4" Type="http://schemas.openxmlformats.org/officeDocument/2006/relationships/hyperlink" Target="#TELEFON&#205;A!A1"/><Relationship Id="rId9" Type="http://schemas.openxmlformats.org/officeDocument/2006/relationships/hyperlink" Target="#'TV PAGA'!A1"/></Relationships>
</file>

<file path=xl/drawings/_rels/drawing7.xml.rels><?xml version="1.0" encoding="UTF-8" standalone="yes"?>
<Relationships xmlns="http://schemas.openxmlformats.org/package/2006/relationships"><Relationship Id="rId8" Type="http://schemas.openxmlformats.org/officeDocument/2006/relationships/hyperlink" Target="#'TV PAGA'!A1"/><Relationship Id="rId3" Type="http://schemas.openxmlformats.org/officeDocument/2006/relationships/hyperlink" Target="#&#205;NDICE!A1"/><Relationship Id="rId7" Type="http://schemas.openxmlformats.org/officeDocument/2006/relationships/hyperlink" Target="#PENETRACI&#211;N!A1"/><Relationship Id="rId2" Type="http://schemas.openxmlformats.org/officeDocument/2006/relationships/hyperlink" Target="#'CONECTIVIDAD INTERNACIONAL'!A1"/><Relationship Id="rId1" Type="http://schemas.openxmlformats.org/officeDocument/2006/relationships/hyperlink" Target="#GR&#193;FICOS!A1"/><Relationship Id="rId6" Type="http://schemas.openxmlformats.org/officeDocument/2006/relationships/hyperlink" Target="#'INTERNET FIJO '!A1"/><Relationship Id="rId5" Type="http://schemas.openxmlformats.org/officeDocument/2006/relationships/hyperlink" Target="#'INTERNET M&#211;VIL'!A1"/><Relationship Id="rId4" Type="http://schemas.openxmlformats.org/officeDocument/2006/relationships/hyperlink" Target="#TELEFON&#205;A!A1"/><Relationship Id="rId9" Type="http://schemas.openxmlformats.org/officeDocument/2006/relationships/hyperlink" Target="#INGRESOS!A1"/></Relationships>
</file>

<file path=xl/drawings/_rels/drawing8.xml.rels><?xml version="1.0" encoding="UTF-8" standalone="yes"?>
<Relationships xmlns="http://schemas.openxmlformats.org/package/2006/relationships"><Relationship Id="rId8" Type="http://schemas.openxmlformats.org/officeDocument/2006/relationships/hyperlink" Target="#INGRESOS!A1"/><Relationship Id="rId3" Type="http://schemas.openxmlformats.org/officeDocument/2006/relationships/hyperlink" Target="#TELEFON&#205;A!A1"/><Relationship Id="rId7" Type="http://schemas.openxmlformats.org/officeDocument/2006/relationships/hyperlink" Target="#'TV PAGA'!A1"/><Relationship Id="rId2" Type="http://schemas.openxmlformats.org/officeDocument/2006/relationships/hyperlink" Target="#&#205;NDICE!A1"/><Relationship Id="rId1" Type="http://schemas.openxmlformats.org/officeDocument/2006/relationships/hyperlink" Target="#GR&#193;FICOS!A1"/><Relationship Id="rId6" Type="http://schemas.openxmlformats.org/officeDocument/2006/relationships/hyperlink" Target="#PENETRACI&#211;N!A1"/><Relationship Id="rId5" Type="http://schemas.openxmlformats.org/officeDocument/2006/relationships/hyperlink" Target="#'INTERNET FIJO '!A1"/><Relationship Id="rId4" Type="http://schemas.openxmlformats.org/officeDocument/2006/relationships/hyperlink" Target="#'INTERNET M&#211;VIL'!A1"/><Relationship Id="rId9" Type="http://schemas.openxmlformats.org/officeDocument/2006/relationships/hyperlink" Target="#'CONECTIVIDAD INTERNACIONAL'!A1"/></Relationships>
</file>

<file path=xl/drawings/_rels/drawing9.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hyperlink" Target="#PENETRACI&#211;N!A1"/><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hyperlink" Target="#'INTERNET FIJO '!A1"/><Relationship Id="rId17" Type="http://schemas.openxmlformats.org/officeDocument/2006/relationships/hyperlink" Target="#GR&#193;FICOS!A1"/><Relationship Id="rId2" Type="http://schemas.openxmlformats.org/officeDocument/2006/relationships/chart" Target="../charts/chart2.xml"/><Relationship Id="rId16" Type="http://schemas.openxmlformats.org/officeDocument/2006/relationships/hyperlink" Target="#'CONECTIVIDAD INTERNACIONAL'!A1"/><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hyperlink" Target="#'INTERNET M&#211;VIL'!A1"/><Relationship Id="rId5" Type="http://schemas.openxmlformats.org/officeDocument/2006/relationships/chart" Target="../charts/chart5.xml"/><Relationship Id="rId15" Type="http://schemas.openxmlformats.org/officeDocument/2006/relationships/hyperlink" Target="#INGRESOS!A1"/><Relationship Id="rId10" Type="http://schemas.openxmlformats.org/officeDocument/2006/relationships/hyperlink" Target="#TELEFON&#205;A!A1"/><Relationship Id="rId4" Type="http://schemas.openxmlformats.org/officeDocument/2006/relationships/chart" Target="../charts/chart4.xml"/><Relationship Id="rId9" Type="http://schemas.openxmlformats.org/officeDocument/2006/relationships/hyperlink" Target="#&#205;NDICE!A1"/><Relationship Id="rId14" Type="http://schemas.openxmlformats.org/officeDocument/2006/relationships/hyperlink" Target="#'TV PAGA'!A1"/></Relationships>
</file>

<file path=xl/drawings/drawing1.xml><?xml version="1.0" encoding="utf-8"?>
<xdr:wsDr xmlns:xdr="http://schemas.openxmlformats.org/drawingml/2006/spreadsheetDrawing" xmlns:a="http://schemas.openxmlformats.org/drawingml/2006/main">
  <xdr:twoCellAnchor>
    <xdr:from>
      <xdr:col>7</xdr:col>
      <xdr:colOff>114300</xdr:colOff>
      <xdr:row>0</xdr:row>
      <xdr:rowOff>85725</xdr:rowOff>
    </xdr:from>
    <xdr:to>
      <xdr:col>13</xdr:col>
      <xdr:colOff>714375</xdr:colOff>
      <xdr:row>5</xdr:row>
      <xdr:rowOff>15086</xdr:rowOff>
    </xdr:to>
    <xdr:grpSp>
      <xdr:nvGrpSpPr>
        <xdr:cNvPr id="14" name="Grupo 13"/>
        <xdr:cNvGrpSpPr/>
      </xdr:nvGrpSpPr>
      <xdr:grpSpPr>
        <a:xfrm>
          <a:off x="5448300" y="85725"/>
          <a:ext cx="5172075" cy="881861"/>
          <a:chOff x="5448300" y="85725"/>
          <a:chExt cx="4981575" cy="881861"/>
        </a:xfrm>
      </xdr:grpSpPr>
      <xdr:pic>
        <xdr:nvPicPr>
          <xdr:cNvPr id="8" name="Imagen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48300" y="85725"/>
            <a:ext cx="790575" cy="881861"/>
          </a:xfrm>
          <a:prstGeom prst="rect">
            <a:avLst/>
          </a:prstGeom>
        </xdr:spPr>
      </xdr:pic>
      <xdr:pic>
        <xdr:nvPicPr>
          <xdr:cNvPr id="11" name="Imagen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9" t="-37" r="-9" b="-37"/>
          <a:stretch>
            <a:fillRect/>
          </a:stretch>
        </xdr:blipFill>
        <xdr:spPr bwMode="auto">
          <a:xfrm>
            <a:off x="7315200" y="285750"/>
            <a:ext cx="1085850" cy="285750"/>
          </a:xfrm>
          <a:prstGeom prst="rect">
            <a:avLst/>
          </a:prstGeom>
          <a:solidFill>
            <a:srgbClr val="FFFFFF">
              <a:alpha val="0"/>
            </a:srgbClr>
          </a:solidFill>
        </xdr:spPr>
      </xdr:pic>
      <xdr:pic>
        <xdr:nvPicPr>
          <xdr:cNvPr id="13" name="Imagen 1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11" t="-21" r="-11" b="-21"/>
          <a:stretch>
            <a:fillRect/>
          </a:stretch>
        </xdr:blipFill>
        <xdr:spPr bwMode="auto">
          <a:xfrm>
            <a:off x="9572625" y="238125"/>
            <a:ext cx="857250" cy="428625"/>
          </a:xfrm>
          <a:prstGeom prst="rect">
            <a:avLst/>
          </a:prstGeom>
          <a:solidFill>
            <a:srgbClr val="FFFFFF">
              <a:alpha val="0"/>
            </a:srgbClr>
          </a:solidFill>
        </xdr:spPr>
      </xdr:pic>
    </xdr:grpSp>
    <xdr:clientData/>
  </xdr:twoCellAnchor>
  <xdr:twoCellAnchor>
    <xdr:from>
      <xdr:col>9</xdr:col>
      <xdr:colOff>57150</xdr:colOff>
      <xdr:row>7</xdr:row>
      <xdr:rowOff>95250</xdr:rowOff>
    </xdr:from>
    <xdr:to>
      <xdr:col>12</xdr:col>
      <xdr:colOff>28575</xdr:colOff>
      <xdr:row>32</xdr:row>
      <xdr:rowOff>85725</xdr:rowOff>
    </xdr:to>
    <xdr:grpSp>
      <xdr:nvGrpSpPr>
        <xdr:cNvPr id="9" name="Grupo 8"/>
        <xdr:cNvGrpSpPr/>
      </xdr:nvGrpSpPr>
      <xdr:grpSpPr>
        <a:xfrm>
          <a:off x="6915150" y="1428750"/>
          <a:ext cx="2257425" cy="4752975"/>
          <a:chOff x="6915150" y="1428750"/>
          <a:chExt cx="2257425" cy="4752975"/>
        </a:xfrm>
      </xdr:grpSpPr>
      <xdr:sp macro="" textlink="">
        <xdr:nvSpPr>
          <xdr:cNvPr id="2" name="Rectángulo redondeado 1">
            <a:hlinkClick xmlns:r="http://schemas.openxmlformats.org/officeDocument/2006/relationships" r:id="rId4"/>
          </xdr:cNvPr>
          <xdr:cNvSpPr/>
        </xdr:nvSpPr>
        <xdr:spPr>
          <a:xfrm>
            <a:off x="6934200" y="1428750"/>
            <a:ext cx="2238375" cy="438150"/>
          </a:xfrm>
          <a:prstGeom prst="roundRect">
            <a:avLst/>
          </a:prstGeom>
          <a:solidFill>
            <a:schemeClr val="accent1">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100" b="1"/>
              <a:t>TELEFONÍA</a:t>
            </a:r>
            <a:r>
              <a:rPr lang="es-PY" sz="1100" b="1" baseline="0"/>
              <a:t> </a:t>
            </a:r>
            <a:endParaRPr lang="es-PY" sz="1100" b="1"/>
          </a:p>
        </xdr:txBody>
      </xdr:sp>
      <xdr:sp macro="" textlink="">
        <xdr:nvSpPr>
          <xdr:cNvPr id="3" name="Rectángulo redondeado 2">
            <a:hlinkClick xmlns:r="http://schemas.openxmlformats.org/officeDocument/2006/relationships" r:id="rId5"/>
          </xdr:cNvPr>
          <xdr:cNvSpPr/>
        </xdr:nvSpPr>
        <xdr:spPr>
          <a:xfrm>
            <a:off x="6924675" y="2066925"/>
            <a:ext cx="2238375" cy="438150"/>
          </a:xfrm>
          <a:prstGeom prst="roundRect">
            <a:avLst/>
          </a:prstGeom>
          <a:solidFill>
            <a:schemeClr val="accent1">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100" b="1" baseline="0"/>
              <a:t>INTERNET MÓVIL </a:t>
            </a:r>
            <a:endParaRPr lang="es-PY" sz="1100" b="1"/>
          </a:p>
        </xdr:txBody>
      </xdr:sp>
      <xdr:sp macro="" textlink="">
        <xdr:nvSpPr>
          <xdr:cNvPr id="4" name="Rectángulo redondeado 3">
            <a:hlinkClick xmlns:r="http://schemas.openxmlformats.org/officeDocument/2006/relationships" r:id="rId6"/>
          </xdr:cNvPr>
          <xdr:cNvSpPr/>
        </xdr:nvSpPr>
        <xdr:spPr>
          <a:xfrm>
            <a:off x="6934200" y="2695575"/>
            <a:ext cx="2238375" cy="438150"/>
          </a:xfrm>
          <a:prstGeom prst="roundRect">
            <a:avLst/>
          </a:prstGeom>
          <a:solidFill>
            <a:schemeClr val="accent1">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100" b="1" baseline="0"/>
              <a:t>INTERNET FIJO </a:t>
            </a:r>
            <a:endParaRPr lang="es-PY" sz="1100" b="1"/>
          </a:p>
        </xdr:txBody>
      </xdr:sp>
      <xdr:sp macro="" textlink="">
        <xdr:nvSpPr>
          <xdr:cNvPr id="5" name="Rectángulo redondeado 4">
            <a:hlinkClick xmlns:r="http://schemas.openxmlformats.org/officeDocument/2006/relationships" r:id="rId7"/>
          </xdr:cNvPr>
          <xdr:cNvSpPr/>
        </xdr:nvSpPr>
        <xdr:spPr>
          <a:xfrm>
            <a:off x="6915150" y="3305175"/>
            <a:ext cx="2238375" cy="438150"/>
          </a:xfrm>
          <a:prstGeom prst="roundRect">
            <a:avLst/>
          </a:prstGeom>
          <a:solidFill>
            <a:schemeClr val="accent1">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100" b="1" baseline="0"/>
              <a:t>PENETRACIÓN </a:t>
            </a:r>
            <a:endParaRPr lang="es-PY" sz="1100" b="1"/>
          </a:p>
        </xdr:txBody>
      </xdr:sp>
      <xdr:sp macro="" textlink="">
        <xdr:nvSpPr>
          <xdr:cNvPr id="6" name="Rectángulo redondeado 5">
            <a:hlinkClick xmlns:r="http://schemas.openxmlformats.org/officeDocument/2006/relationships" r:id="rId8"/>
          </xdr:cNvPr>
          <xdr:cNvSpPr/>
        </xdr:nvSpPr>
        <xdr:spPr>
          <a:xfrm>
            <a:off x="6934200" y="3933825"/>
            <a:ext cx="2238375" cy="438150"/>
          </a:xfrm>
          <a:prstGeom prst="roundRect">
            <a:avLst/>
          </a:prstGeom>
          <a:solidFill>
            <a:schemeClr val="accent1">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100" b="1" baseline="0"/>
              <a:t>TV PAGA </a:t>
            </a:r>
            <a:endParaRPr lang="es-PY" sz="1100" b="1"/>
          </a:p>
        </xdr:txBody>
      </xdr:sp>
      <xdr:sp macro="" textlink="">
        <xdr:nvSpPr>
          <xdr:cNvPr id="7" name="Rectángulo redondeado 6">
            <a:hlinkClick xmlns:r="http://schemas.openxmlformats.org/officeDocument/2006/relationships" r:id="rId9"/>
          </xdr:cNvPr>
          <xdr:cNvSpPr/>
        </xdr:nvSpPr>
        <xdr:spPr>
          <a:xfrm>
            <a:off x="6924675" y="4533900"/>
            <a:ext cx="2238375" cy="438150"/>
          </a:xfrm>
          <a:prstGeom prst="roundRect">
            <a:avLst/>
          </a:prstGeom>
          <a:solidFill>
            <a:schemeClr val="accent1">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100" b="1" baseline="0"/>
              <a:t>INGRESOS </a:t>
            </a:r>
            <a:endParaRPr lang="es-PY" sz="1100" b="1"/>
          </a:p>
        </xdr:txBody>
      </xdr:sp>
      <xdr:sp macro="" textlink="">
        <xdr:nvSpPr>
          <xdr:cNvPr id="16" name="Rectángulo redondeado 15">
            <a:hlinkClick xmlns:r="http://schemas.openxmlformats.org/officeDocument/2006/relationships" r:id="rId10"/>
          </xdr:cNvPr>
          <xdr:cNvSpPr/>
        </xdr:nvSpPr>
        <xdr:spPr>
          <a:xfrm>
            <a:off x="6924675" y="5143500"/>
            <a:ext cx="2238375" cy="438150"/>
          </a:xfrm>
          <a:prstGeom prst="roundRect">
            <a:avLst/>
          </a:prstGeom>
          <a:solidFill>
            <a:schemeClr val="accent1">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100" b="1" baseline="0"/>
              <a:t>CONECTIVIDAD INTERNACIONAL </a:t>
            </a:r>
            <a:endParaRPr lang="es-PY" sz="1100" b="1"/>
          </a:p>
        </xdr:txBody>
      </xdr:sp>
      <xdr:sp macro="" textlink="">
        <xdr:nvSpPr>
          <xdr:cNvPr id="15" name="Rectángulo redondeado 14">
            <a:hlinkClick xmlns:r="http://schemas.openxmlformats.org/officeDocument/2006/relationships" r:id="rId11"/>
          </xdr:cNvPr>
          <xdr:cNvSpPr/>
        </xdr:nvSpPr>
        <xdr:spPr>
          <a:xfrm>
            <a:off x="6915150" y="5743575"/>
            <a:ext cx="2238375" cy="438150"/>
          </a:xfrm>
          <a:prstGeom prst="roundRect">
            <a:avLst/>
          </a:prstGeom>
          <a:solidFill>
            <a:schemeClr val="accent1">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100" b="1" baseline="0"/>
              <a:t>GRÁFICOS </a:t>
            </a:r>
            <a:endParaRPr lang="es-PY" sz="1100" b="1"/>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2572</xdr:rowOff>
    </xdr:from>
    <xdr:to>
      <xdr:col>0</xdr:col>
      <xdr:colOff>323853</xdr:colOff>
      <xdr:row>52</xdr:row>
      <xdr:rowOff>176160</xdr:rowOff>
    </xdr:to>
    <xdr:grpSp>
      <xdr:nvGrpSpPr>
        <xdr:cNvPr id="6" name="Grupo 5"/>
        <xdr:cNvGrpSpPr/>
      </xdr:nvGrpSpPr>
      <xdr:grpSpPr>
        <a:xfrm>
          <a:off x="0" y="774097"/>
          <a:ext cx="323853" cy="9536663"/>
          <a:chOff x="0" y="774097"/>
          <a:chExt cx="323853" cy="9536663"/>
        </a:xfrm>
      </xdr:grpSpPr>
      <xdr:sp macro="" textlink="">
        <xdr:nvSpPr>
          <xdr:cNvPr id="17" name="Operación manual 16">
            <a:hlinkClick xmlns:r="http://schemas.openxmlformats.org/officeDocument/2006/relationships" r:id="rId1"/>
          </xdr:cNvPr>
          <xdr:cNvSpPr/>
        </xdr:nvSpPr>
        <xdr:spPr>
          <a:xfrm rot="16200000">
            <a:off x="-513533" y="9473376"/>
            <a:ext cx="1350919" cy="323850"/>
          </a:xfrm>
          <a:prstGeom prst="flowChartManualOperation">
            <a:avLst/>
          </a:prstGeom>
          <a:solidFill>
            <a:schemeClr val="accent1">
              <a:lumMod val="40000"/>
              <a:lumOff val="6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100"/>
              <a:t>GRÁFICOS</a:t>
            </a:r>
          </a:p>
        </xdr:txBody>
      </xdr:sp>
      <xdr:sp macro="" textlink="">
        <xdr:nvSpPr>
          <xdr:cNvPr id="19" name="Operación manual 18">
            <a:hlinkClick xmlns:r="http://schemas.openxmlformats.org/officeDocument/2006/relationships" r:id="rId2"/>
          </xdr:cNvPr>
          <xdr:cNvSpPr/>
        </xdr:nvSpPr>
        <xdr:spPr>
          <a:xfrm rot="16200000">
            <a:off x="-513534" y="8444674"/>
            <a:ext cx="1350919" cy="323850"/>
          </a:xfrm>
          <a:prstGeom prst="flowChartManualOperation">
            <a:avLst/>
          </a:prstGeom>
          <a:solidFill>
            <a:schemeClr val="accent1">
              <a:lumMod val="40000"/>
              <a:lumOff val="6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100"/>
              <a:t>CII</a:t>
            </a:r>
          </a:p>
        </xdr:txBody>
      </xdr:sp>
      <xdr:sp macro="" textlink="">
        <xdr:nvSpPr>
          <xdr:cNvPr id="16" name="Operación manual 15">
            <a:hlinkClick xmlns:r="http://schemas.openxmlformats.org/officeDocument/2006/relationships" r:id="rId3"/>
          </xdr:cNvPr>
          <xdr:cNvSpPr/>
        </xdr:nvSpPr>
        <xdr:spPr>
          <a:xfrm rot="16200000">
            <a:off x="-513534" y="7397901"/>
            <a:ext cx="1350919" cy="323850"/>
          </a:xfrm>
          <a:prstGeom prst="flowChartManualOperation">
            <a:avLst/>
          </a:prstGeom>
          <a:solidFill>
            <a:schemeClr val="accent1">
              <a:lumMod val="40000"/>
              <a:lumOff val="6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100"/>
              <a:t>INGRESOS</a:t>
            </a:r>
          </a:p>
        </xdr:txBody>
      </xdr:sp>
      <xdr:sp macro="" textlink="">
        <xdr:nvSpPr>
          <xdr:cNvPr id="15" name="Operación manual 14">
            <a:hlinkClick xmlns:r="http://schemas.openxmlformats.org/officeDocument/2006/relationships" r:id="rId4"/>
          </xdr:cNvPr>
          <xdr:cNvSpPr/>
        </xdr:nvSpPr>
        <xdr:spPr>
          <a:xfrm rot="16200000">
            <a:off x="-513534" y="6373909"/>
            <a:ext cx="1350919" cy="323850"/>
          </a:xfrm>
          <a:prstGeom prst="flowChartManualOperation">
            <a:avLst/>
          </a:prstGeom>
          <a:solidFill>
            <a:schemeClr val="accent1">
              <a:lumMod val="40000"/>
              <a:lumOff val="6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100"/>
              <a:t>TV</a:t>
            </a:r>
            <a:r>
              <a:rPr lang="es-PY" sz="1100" baseline="0"/>
              <a:t> PAGA </a:t>
            </a:r>
            <a:endParaRPr lang="es-PY" sz="1100"/>
          </a:p>
        </xdr:txBody>
      </xdr:sp>
      <xdr:sp macro="" textlink="">
        <xdr:nvSpPr>
          <xdr:cNvPr id="14" name="Operación manual 13">
            <a:hlinkClick xmlns:r="http://schemas.openxmlformats.org/officeDocument/2006/relationships" r:id="rId5"/>
          </xdr:cNvPr>
          <xdr:cNvSpPr/>
        </xdr:nvSpPr>
        <xdr:spPr>
          <a:xfrm rot="16200000">
            <a:off x="-513534" y="5357483"/>
            <a:ext cx="1350919" cy="323850"/>
          </a:xfrm>
          <a:prstGeom prst="flowChartManualOperation">
            <a:avLst/>
          </a:prstGeom>
          <a:solidFill>
            <a:schemeClr val="accent1">
              <a:lumMod val="40000"/>
              <a:lumOff val="6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800"/>
              <a:t>PENETRACIÓN</a:t>
            </a:r>
          </a:p>
        </xdr:txBody>
      </xdr:sp>
      <xdr:sp macro="" textlink="">
        <xdr:nvSpPr>
          <xdr:cNvPr id="2" name="Operación manual 1">
            <a:hlinkClick xmlns:r="http://schemas.openxmlformats.org/officeDocument/2006/relationships" r:id="rId6"/>
          </xdr:cNvPr>
          <xdr:cNvSpPr/>
        </xdr:nvSpPr>
        <xdr:spPr>
          <a:xfrm rot="16200000">
            <a:off x="-514575" y="1288672"/>
            <a:ext cx="1353000" cy="323850"/>
          </a:xfrm>
          <a:prstGeom prst="flowChartManualOperation">
            <a:avLst/>
          </a:prstGeom>
          <a:solidFill>
            <a:schemeClr val="bg1">
              <a:lumMod val="85000"/>
            </a:schemeClr>
          </a:solidFill>
          <a:ln w="285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100" b="1"/>
              <a:t>ÍNDICE</a:t>
            </a:r>
          </a:p>
        </xdr:txBody>
      </xdr:sp>
      <xdr:sp macro="" textlink="">
        <xdr:nvSpPr>
          <xdr:cNvPr id="13" name="Operación manual 12">
            <a:hlinkClick xmlns:r="http://schemas.openxmlformats.org/officeDocument/2006/relationships" r:id="rId7"/>
          </xdr:cNvPr>
          <xdr:cNvSpPr/>
        </xdr:nvSpPr>
        <xdr:spPr>
          <a:xfrm rot="16200000">
            <a:off x="-513532" y="4352018"/>
            <a:ext cx="1350918" cy="323850"/>
          </a:xfrm>
          <a:prstGeom prst="flowChartManualOperation">
            <a:avLst/>
          </a:prstGeom>
          <a:solidFill>
            <a:schemeClr val="accent1">
              <a:lumMod val="40000"/>
              <a:lumOff val="6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050"/>
              <a:t>INTER-FIJO</a:t>
            </a:r>
            <a:endParaRPr lang="es-PY" sz="1100"/>
          </a:p>
        </xdr:txBody>
      </xdr:sp>
      <xdr:sp macro="" textlink="">
        <xdr:nvSpPr>
          <xdr:cNvPr id="12" name="Operación manual 11">
            <a:hlinkClick xmlns:r="http://schemas.openxmlformats.org/officeDocument/2006/relationships" r:id="rId8"/>
          </xdr:cNvPr>
          <xdr:cNvSpPr/>
        </xdr:nvSpPr>
        <xdr:spPr>
          <a:xfrm rot="16200000">
            <a:off x="-515670" y="3327983"/>
            <a:ext cx="1355193" cy="323850"/>
          </a:xfrm>
          <a:prstGeom prst="flowChartManualOperation">
            <a:avLst/>
          </a:prstGeom>
          <a:solidFill>
            <a:schemeClr val="accent1">
              <a:lumMod val="40000"/>
              <a:lumOff val="6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000"/>
              <a:t>INTER-MOV</a:t>
            </a:r>
          </a:p>
        </xdr:txBody>
      </xdr:sp>
      <xdr:sp macro="" textlink="">
        <xdr:nvSpPr>
          <xdr:cNvPr id="11" name="Operación manual 10">
            <a:hlinkClick xmlns:r="http://schemas.openxmlformats.org/officeDocument/2006/relationships" r:id="rId9"/>
          </xdr:cNvPr>
          <xdr:cNvSpPr/>
        </xdr:nvSpPr>
        <xdr:spPr>
          <a:xfrm rot="16200000">
            <a:off x="-515669" y="2311558"/>
            <a:ext cx="1355193" cy="323850"/>
          </a:xfrm>
          <a:prstGeom prst="flowChartManualOperation">
            <a:avLst/>
          </a:prstGeom>
          <a:solidFill>
            <a:schemeClr val="accent1">
              <a:lumMod val="75000"/>
            </a:schemeClr>
          </a:solidFill>
          <a:ln w="285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050"/>
              <a:t>TELEFONÍA</a:t>
            </a:r>
            <a:endParaRPr lang="es-PY" sz="1100"/>
          </a:p>
        </xdr:txBody>
      </xdr:sp>
    </xdr:grpSp>
    <xdr:clientData/>
  </xdr:twoCellAnchor>
  <xdr:twoCellAnchor>
    <xdr:from>
      <xdr:col>5</xdr:col>
      <xdr:colOff>28574</xdr:colOff>
      <xdr:row>5</xdr:row>
      <xdr:rowOff>38099</xdr:rowOff>
    </xdr:from>
    <xdr:to>
      <xdr:col>13</xdr:col>
      <xdr:colOff>685800</xdr:colOff>
      <xdr:row>8</xdr:row>
      <xdr:rowOff>142874</xdr:rowOff>
    </xdr:to>
    <xdr:sp macro="" textlink="">
      <xdr:nvSpPr>
        <xdr:cNvPr id="5" name="Rectángulo redondeado 4"/>
        <xdr:cNvSpPr/>
      </xdr:nvSpPr>
      <xdr:spPr>
        <a:xfrm>
          <a:off x="3838574" y="1000124"/>
          <a:ext cx="6838951" cy="676275"/>
        </a:xfrm>
        <a:prstGeom prst="roundRect">
          <a:avLst/>
        </a:prstGeom>
        <a:solidFill>
          <a:schemeClr val="accent1">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2400" b="1"/>
            <a:t>CANTIDAD</a:t>
          </a:r>
          <a:r>
            <a:rPr lang="es-PY" sz="2400" b="1" baseline="0"/>
            <a:t> DE USUARIOS </a:t>
          </a:r>
          <a:endParaRPr lang="es-PY" sz="24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323853</xdr:colOff>
      <xdr:row>53</xdr:row>
      <xdr:rowOff>127357</xdr:rowOff>
    </xdr:to>
    <xdr:grpSp>
      <xdr:nvGrpSpPr>
        <xdr:cNvPr id="3" name="Grupo 2"/>
        <xdr:cNvGrpSpPr/>
      </xdr:nvGrpSpPr>
      <xdr:grpSpPr>
        <a:xfrm>
          <a:off x="0" y="754063"/>
          <a:ext cx="323853" cy="9434075"/>
          <a:chOff x="0" y="754063"/>
          <a:chExt cx="323853" cy="9434075"/>
        </a:xfrm>
      </xdr:grpSpPr>
      <xdr:sp macro="" textlink="">
        <xdr:nvSpPr>
          <xdr:cNvPr id="22" name="Operación manual 21">
            <a:hlinkClick xmlns:r="http://schemas.openxmlformats.org/officeDocument/2006/relationships" r:id="rId1"/>
          </xdr:cNvPr>
          <xdr:cNvSpPr/>
        </xdr:nvSpPr>
        <xdr:spPr>
          <a:xfrm rot="16200000">
            <a:off x="-513532" y="9350754"/>
            <a:ext cx="1350919" cy="323850"/>
          </a:xfrm>
          <a:prstGeom prst="flowChartManualOperation">
            <a:avLst/>
          </a:prstGeom>
          <a:solidFill>
            <a:schemeClr val="accent1">
              <a:lumMod val="40000"/>
              <a:lumOff val="6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100"/>
              <a:t>GRÁFICOS</a:t>
            </a:r>
          </a:p>
        </xdr:txBody>
      </xdr:sp>
      <xdr:sp macro="" textlink="">
        <xdr:nvSpPr>
          <xdr:cNvPr id="23" name="Operación manual 22">
            <a:hlinkClick xmlns:r="http://schemas.openxmlformats.org/officeDocument/2006/relationships" r:id="rId2"/>
          </xdr:cNvPr>
          <xdr:cNvSpPr/>
        </xdr:nvSpPr>
        <xdr:spPr>
          <a:xfrm rot="16200000">
            <a:off x="-513533" y="8322052"/>
            <a:ext cx="1350919" cy="323850"/>
          </a:xfrm>
          <a:prstGeom prst="flowChartManualOperation">
            <a:avLst/>
          </a:prstGeom>
          <a:solidFill>
            <a:schemeClr val="accent1">
              <a:lumMod val="40000"/>
              <a:lumOff val="6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100"/>
              <a:t>CII</a:t>
            </a:r>
          </a:p>
        </xdr:txBody>
      </xdr:sp>
      <xdr:sp macro="" textlink="">
        <xdr:nvSpPr>
          <xdr:cNvPr id="12" name="Operación manual 11">
            <a:hlinkClick xmlns:r="http://schemas.openxmlformats.org/officeDocument/2006/relationships" r:id="rId3"/>
          </xdr:cNvPr>
          <xdr:cNvSpPr/>
        </xdr:nvSpPr>
        <xdr:spPr>
          <a:xfrm rot="16200000">
            <a:off x="-503054" y="7262975"/>
            <a:ext cx="1329957" cy="323850"/>
          </a:xfrm>
          <a:prstGeom prst="flowChartManualOperation">
            <a:avLst/>
          </a:prstGeom>
          <a:solidFill>
            <a:schemeClr val="accent1">
              <a:lumMod val="40000"/>
              <a:lumOff val="6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100"/>
              <a:t>INGRESOS</a:t>
            </a:r>
          </a:p>
        </xdr:txBody>
      </xdr:sp>
      <xdr:sp macro="" textlink="">
        <xdr:nvSpPr>
          <xdr:cNvPr id="13" name="Operación manual 12">
            <a:hlinkClick xmlns:r="http://schemas.openxmlformats.org/officeDocument/2006/relationships" r:id="rId4"/>
          </xdr:cNvPr>
          <xdr:cNvSpPr/>
        </xdr:nvSpPr>
        <xdr:spPr>
          <a:xfrm rot="16200000">
            <a:off x="-503054" y="6264475"/>
            <a:ext cx="1329957" cy="323850"/>
          </a:xfrm>
          <a:prstGeom prst="flowChartManualOperation">
            <a:avLst/>
          </a:prstGeom>
          <a:solidFill>
            <a:schemeClr val="accent1">
              <a:lumMod val="40000"/>
              <a:lumOff val="6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100"/>
              <a:t>TV</a:t>
            </a:r>
            <a:r>
              <a:rPr lang="es-PY" sz="1100" baseline="0"/>
              <a:t> PAGA </a:t>
            </a:r>
            <a:endParaRPr lang="es-PY" sz="1100"/>
          </a:p>
        </xdr:txBody>
      </xdr:sp>
      <xdr:sp macro="" textlink="">
        <xdr:nvSpPr>
          <xdr:cNvPr id="14" name="Operación manual 13">
            <a:hlinkClick xmlns:r="http://schemas.openxmlformats.org/officeDocument/2006/relationships" r:id="rId5"/>
          </xdr:cNvPr>
          <xdr:cNvSpPr/>
        </xdr:nvSpPr>
        <xdr:spPr>
          <a:xfrm rot="16200000">
            <a:off x="-503054" y="5263820"/>
            <a:ext cx="1329957" cy="323850"/>
          </a:xfrm>
          <a:prstGeom prst="flowChartManualOperation">
            <a:avLst/>
          </a:prstGeom>
          <a:solidFill>
            <a:schemeClr val="accent1">
              <a:lumMod val="40000"/>
              <a:lumOff val="6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800"/>
              <a:t>PENETRACIÓN</a:t>
            </a:r>
          </a:p>
        </xdr:txBody>
      </xdr:sp>
      <xdr:sp macro="" textlink="">
        <xdr:nvSpPr>
          <xdr:cNvPr id="15" name="Operación manual 14">
            <a:hlinkClick xmlns:r="http://schemas.openxmlformats.org/officeDocument/2006/relationships" r:id="rId6"/>
          </xdr:cNvPr>
          <xdr:cNvSpPr/>
        </xdr:nvSpPr>
        <xdr:spPr>
          <a:xfrm rot="16200000">
            <a:off x="-504078" y="1258142"/>
            <a:ext cx="1332007" cy="323850"/>
          </a:xfrm>
          <a:prstGeom prst="flowChartManualOperation">
            <a:avLst/>
          </a:prstGeom>
          <a:solidFill>
            <a:schemeClr val="bg1">
              <a:lumMod val="85000"/>
            </a:schemeClr>
          </a:solidFill>
          <a:ln w="285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100" b="1"/>
              <a:t>ÍNDICE</a:t>
            </a:r>
          </a:p>
        </xdr:txBody>
      </xdr:sp>
      <xdr:sp macro="" textlink="">
        <xdr:nvSpPr>
          <xdr:cNvPr id="16" name="Operación manual 15">
            <a:hlinkClick xmlns:r="http://schemas.openxmlformats.org/officeDocument/2006/relationships" r:id="rId7"/>
          </xdr:cNvPr>
          <xdr:cNvSpPr/>
        </xdr:nvSpPr>
        <xdr:spPr>
          <a:xfrm rot="16200000">
            <a:off x="-503052" y="4273956"/>
            <a:ext cx="1329956" cy="323850"/>
          </a:xfrm>
          <a:prstGeom prst="flowChartManualOperation">
            <a:avLst/>
          </a:prstGeom>
          <a:solidFill>
            <a:schemeClr val="accent1">
              <a:lumMod val="40000"/>
              <a:lumOff val="6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050"/>
              <a:t>INTER-FIJO</a:t>
            </a:r>
            <a:endParaRPr lang="es-PY" sz="1100"/>
          </a:p>
        </xdr:txBody>
      </xdr:sp>
      <xdr:sp macro="" textlink="">
        <xdr:nvSpPr>
          <xdr:cNvPr id="18" name="Operación manual 17">
            <a:hlinkClick xmlns:r="http://schemas.openxmlformats.org/officeDocument/2006/relationships" r:id="rId8"/>
          </xdr:cNvPr>
          <xdr:cNvSpPr/>
        </xdr:nvSpPr>
        <xdr:spPr>
          <a:xfrm rot="16200000">
            <a:off x="-505155" y="2265157"/>
            <a:ext cx="1334165" cy="323850"/>
          </a:xfrm>
          <a:prstGeom prst="flowChartManualOperation">
            <a:avLst/>
          </a:prstGeom>
          <a:solidFill>
            <a:schemeClr val="accent1">
              <a:lumMod val="40000"/>
              <a:lumOff val="60000"/>
            </a:schemeClr>
          </a:solidFill>
          <a:ln w="285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050"/>
              <a:t>TELEFONÍA</a:t>
            </a:r>
            <a:endParaRPr lang="es-PY" sz="1100"/>
          </a:p>
        </xdr:txBody>
      </xdr:sp>
      <xdr:sp macro="" textlink="">
        <xdr:nvSpPr>
          <xdr:cNvPr id="17" name="Operación manual 16">
            <a:hlinkClick xmlns:r="http://schemas.openxmlformats.org/officeDocument/2006/relationships" r:id="rId9"/>
          </xdr:cNvPr>
          <xdr:cNvSpPr/>
        </xdr:nvSpPr>
        <xdr:spPr>
          <a:xfrm rot="16200000">
            <a:off x="-505156" y="3265810"/>
            <a:ext cx="1334165" cy="323850"/>
          </a:xfrm>
          <a:prstGeom prst="flowChartManualOperation">
            <a:avLst/>
          </a:prstGeom>
          <a:solidFill>
            <a:schemeClr val="accent1">
              <a:lumMod val="7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000"/>
              <a:t>INTER-MOV</a:t>
            </a:r>
          </a:p>
        </xdr:txBody>
      </xdr:sp>
    </xdr:grpSp>
    <xdr:clientData/>
  </xdr:twoCellAnchor>
  <xdr:twoCellAnchor>
    <xdr:from>
      <xdr:col>1</xdr:col>
      <xdr:colOff>1627188</xdr:colOff>
      <xdr:row>5</xdr:row>
      <xdr:rowOff>1</xdr:rowOff>
    </xdr:from>
    <xdr:to>
      <xdr:col>7</xdr:col>
      <xdr:colOff>617935</xdr:colOff>
      <xdr:row>8</xdr:row>
      <xdr:rowOff>110729</xdr:rowOff>
    </xdr:to>
    <xdr:sp macro="" textlink="">
      <xdr:nvSpPr>
        <xdr:cNvPr id="19" name="Rectángulo redondeado 18"/>
        <xdr:cNvSpPr/>
      </xdr:nvSpPr>
      <xdr:spPr>
        <a:xfrm>
          <a:off x="2391172" y="942579"/>
          <a:ext cx="8188326" cy="676275"/>
        </a:xfrm>
        <a:prstGeom prst="roundRect">
          <a:avLst/>
        </a:prstGeom>
        <a:solidFill>
          <a:schemeClr val="accent1">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2400" b="1" baseline="0"/>
            <a:t>USUARIOS DE INTERNET MÓVIL </a:t>
          </a:r>
          <a:endParaRPr lang="es-PY" sz="24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1</xdr:rowOff>
    </xdr:from>
    <xdr:to>
      <xdr:col>0</xdr:col>
      <xdr:colOff>323853</xdr:colOff>
      <xdr:row>57</xdr:row>
      <xdr:rowOff>169821</xdr:rowOff>
    </xdr:to>
    <xdr:grpSp>
      <xdr:nvGrpSpPr>
        <xdr:cNvPr id="3" name="Grupo 2"/>
        <xdr:cNvGrpSpPr/>
      </xdr:nvGrpSpPr>
      <xdr:grpSpPr>
        <a:xfrm>
          <a:off x="0" y="762001"/>
          <a:ext cx="323853" cy="14914520"/>
          <a:chOff x="0" y="762001"/>
          <a:chExt cx="323853" cy="14914520"/>
        </a:xfrm>
      </xdr:grpSpPr>
      <xdr:sp macro="" textlink="">
        <xdr:nvSpPr>
          <xdr:cNvPr id="21" name="Operación manual 20">
            <a:hlinkClick xmlns:r="http://schemas.openxmlformats.org/officeDocument/2006/relationships" r:id="rId1"/>
          </xdr:cNvPr>
          <xdr:cNvSpPr/>
        </xdr:nvSpPr>
        <xdr:spPr>
          <a:xfrm rot="16200000">
            <a:off x="-513533" y="14839137"/>
            <a:ext cx="1350919" cy="323850"/>
          </a:xfrm>
          <a:prstGeom prst="flowChartManualOperation">
            <a:avLst/>
          </a:prstGeom>
          <a:solidFill>
            <a:schemeClr val="accent1">
              <a:lumMod val="40000"/>
              <a:lumOff val="6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100"/>
              <a:t>GRÁFICOS</a:t>
            </a:r>
          </a:p>
        </xdr:txBody>
      </xdr:sp>
      <xdr:sp macro="" textlink="">
        <xdr:nvSpPr>
          <xdr:cNvPr id="22" name="Operación manual 21">
            <a:hlinkClick xmlns:r="http://schemas.openxmlformats.org/officeDocument/2006/relationships" r:id="rId2"/>
          </xdr:cNvPr>
          <xdr:cNvSpPr/>
        </xdr:nvSpPr>
        <xdr:spPr>
          <a:xfrm rot="16200000">
            <a:off x="-513534" y="13810435"/>
            <a:ext cx="1350919" cy="323850"/>
          </a:xfrm>
          <a:prstGeom prst="flowChartManualOperation">
            <a:avLst/>
          </a:prstGeom>
          <a:solidFill>
            <a:schemeClr val="accent1">
              <a:lumMod val="40000"/>
              <a:lumOff val="6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100"/>
              <a:t>CII</a:t>
            </a:r>
          </a:p>
        </xdr:txBody>
      </xdr:sp>
      <xdr:sp macro="" textlink="">
        <xdr:nvSpPr>
          <xdr:cNvPr id="14" name="Operación manual 13">
            <a:hlinkClick xmlns:r="http://schemas.openxmlformats.org/officeDocument/2006/relationships" r:id="rId3"/>
          </xdr:cNvPr>
          <xdr:cNvSpPr/>
        </xdr:nvSpPr>
        <xdr:spPr>
          <a:xfrm rot="16200000">
            <a:off x="-1015463" y="1777465"/>
            <a:ext cx="2354777" cy="323850"/>
          </a:xfrm>
          <a:prstGeom prst="flowChartManualOperation">
            <a:avLst/>
          </a:prstGeom>
          <a:solidFill>
            <a:schemeClr val="bg1">
              <a:lumMod val="85000"/>
            </a:schemeClr>
          </a:solidFill>
          <a:ln w="285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100" b="1"/>
              <a:t>ÍNDICE</a:t>
            </a:r>
          </a:p>
        </xdr:txBody>
      </xdr:sp>
      <xdr:sp macro="" textlink="">
        <xdr:nvSpPr>
          <xdr:cNvPr id="17" name="Operación manual 16">
            <a:hlinkClick xmlns:r="http://schemas.openxmlformats.org/officeDocument/2006/relationships" r:id="rId4"/>
          </xdr:cNvPr>
          <xdr:cNvSpPr/>
        </xdr:nvSpPr>
        <xdr:spPr>
          <a:xfrm rot="16200000">
            <a:off x="-1017369" y="3557708"/>
            <a:ext cx="2358593" cy="323850"/>
          </a:xfrm>
          <a:prstGeom prst="flowChartManualOperation">
            <a:avLst/>
          </a:prstGeom>
          <a:solidFill>
            <a:schemeClr val="accent1">
              <a:lumMod val="40000"/>
              <a:lumOff val="60000"/>
            </a:schemeClr>
          </a:solidFill>
          <a:ln w="285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050"/>
              <a:t>TELEFONÍA</a:t>
            </a:r>
            <a:endParaRPr lang="es-PY" sz="1100"/>
          </a:p>
        </xdr:txBody>
      </xdr:sp>
      <xdr:sp macro="" textlink="">
        <xdr:nvSpPr>
          <xdr:cNvPr id="16" name="Operación manual 15">
            <a:hlinkClick xmlns:r="http://schemas.openxmlformats.org/officeDocument/2006/relationships" r:id="rId5"/>
          </xdr:cNvPr>
          <xdr:cNvSpPr/>
        </xdr:nvSpPr>
        <xdr:spPr>
          <a:xfrm rot="16200000">
            <a:off x="-1017370" y="5326704"/>
            <a:ext cx="2358593" cy="323850"/>
          </a:xfrm>
          <a:prstGeom prst="flowChartManualOperation">
            <a:avLst/>
          </a:prstGeom>
          <a:solidFill>
            <a:schemeClr val="accent1">
              <a:lumMod val="40000"/>
              <a:lumOff val="6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000"/>
              <a:t>INTER-MOV</a:t>
            </a:r>
          </a:p>
        </xdr:txBody>
      </xdr:sp>
      <xdr:sp macro="" textlink="">
        <xdr:nvSpPr>
          <xdr:cNvPr id="11" name="Operación manual 10">
            <a:hlinkClick xmlns:r="http://schemas.openxmlformats.org/officeDocument/2006/relationships" r:id="rId6"/>
          </xdr:cNvPr>
          <xdr:cNvSpPr/>
        </xdr:nvSpPr>
        <xdr:spPr>
          <a:xfrm rot="16200000">
            <a:off x="-1013652" y="12393060"/>
            <a:ext cx="2351154" cy="323850"/>
          </a:xfrm>
          <a:prstGeom prst="flowChartManualOperation">
            <a:avLst/>
          </a:prstGeom>
          <a:solidFill>
            <a:schemeClr val="accent1">
              <a:lumMod val="40000"/>
              <a:lumOff val="6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100"/>
              <a:t>INGRESOS</a:t>
            </a:r>
          </a:p>
        </xdr:txBody>
      </xdr:sp>
      <xdr:sp macro="" textlink="">
        <xdr:nvSpPr>
          <xdr:cNvPr id="12" name="Operación manual 11">
            <a:hlinkClick xmlns:r="http://schemas.openxmlformats.org/officeDocument/2006/relationships" r:id="rId7"/>
          </xdr:cNvPr>
          <xdr:cNvSpPr/>
        </xdr:nvSpPr>
        <xdr:spPr>
          <a:xfrm rot="16200000">
            <a:off x="-1013652" y="10627870"/>
            <a:ext cx="2351154" cy="323850"/>
          </a:xfrm>
          <a:prstGeom prst="flowChartManualOperation">
            <a:avLst/>
          </a:prstGeom>
          <a:solidFill>
            <a:schemeClr val="accent1">
              <a:lumMod val="40000"/>
              <a:lumOff val="6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100"/>
              <a:t>TV</a:t>
            </a:r>
            <a:r>
              <a:rPr lang="es-PY" sz="1100" baseline="0"/>
              <a:t> PAGA </a:t>
            </a:r>
            <a:endParaRPr lang="es-PY" sz="1100"/>
          </a:p>
        </xdr:txBody>
      </xdr:sp>
      <xdr:sp macro="" textlink="">
        <xdr:nvSpPr>
          <xdr:cNvPr id="13" name="Operación manual 12">
            <a:hlinkClick xmlns:r="http://schemas.openxmlformats.org/officeDocument/2006/relationships" r:id="rId8"/>
          </xdr:cNvPr>
          <xdr:cNvSpPr/>
        </xdr:nvSpPr>
        <xdr:spPr>
          <a:xfrm rot="16200000">
            <a:off x="-1013652" y="8858870"/>
            <a:ext cx="2351154" cy="323850"/>
          </a:xfrm>
          <a:prstGeom prst="flowChartManualOperation">
            <a:avLst/>
          </a:prstGeom>
          <a:solidFill>
            <a:schemeClr val="accent1">
              <a:lumMod val="40000"/>
              <a:lumOff val="6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800"/>
              <a:t>PENETRACIÓN</a:t>
            </a:r>
          </a:p>
        </xdr:txBody>
      </xdr:sp>
      <xdr:sp macro="" textlink="">
        <xdr:nvSpPr>
          <xdr:cNvPr id="15" name="Operación manual 14">
            <a:hlinkClick xmlns:r="http://schemas.openxmlformats.org/officeDocument/2006/relationships" r:id="rId9"/>
          </xdr:cNvPr>
          <xdr:cNvSpPr/>
        </xdr:nvSpPr>
        <xdr:spPr>
          <a:xfrm rot="16200000">
            <a:off x="-1013650" y="7108947"/>
            <a:ext cx="2351152" cy="323850"/>
          </a:xfrm>
          <a:prstGeom prst="flowChartManualOperation">
            <a:avLst/>
          </a:prstGeom>
          <a:solidFill>
            <a:schemeClr val="accent1">
              <a:lumMod val="7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050"/>
              <a:t>INTER-FIJO</a:t>
            </a:r>
            <a:endParaRPr lang="es-PY" sz="1100"/>
          </a:p>
        </xdr:txBody>
      </xdr:sp>
    </xdr:grpSp>
    <xdr:clientData/>
  </xdr:twoCellAnchor>
  <xdr:twoCellAnchor>
    <xdr:from>
      <xdr:col>2</xdr:col>
      <xdr:colOff>1638300</xdr:colOff>
      <xdr:row>4</xdr:row>
      <xdr:rowOff>9525</xdr:rowOff>
    </xdr:from>
    <xdr:to>
      <xdr:col>11</xdr:col>
      <xdr:colOff>714375</xdr:colOff>
      <xdr:row>7</xdr:row>
      <xdr:rowOff>114300</xdr:rowOff>
    </xdr:to>
    <xdr:sp macro="" textlink="">
      <xdr:nvSpPr>
        <xdr:cNvPr id="19" name="Rectángulo redondeado 18"/>
        <xdr:cNvSpPr/>
      </xdr:nvSpPr>
      <xdr:spPr>
        <a:xfrm>
          <a:off x="2733675" y="771525"/>
          <a:ext cx="10229850" cy="676275"/>
        </a:xfrm>
        <a:prstGeom prst="roundRect">
          <a:avLst/>
        </a:prstGeom>
        <a:solidFill>
          <a:schemeClr val="accent1">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2400" b="1" baseline="0"/>
            <a:t>USUARIOS DE INTERNET FIJO POR ACCESO &amp; VELOCIDAD </a:t>
          </a:r>
          <a:endParaRPr lang="es-PY" sz="24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323853</xdr:colOff>
      <xdr:row>53</xdr:row>
      <xdr:rowOff>17421</xdr:rowOff>
    </xdr:to>
    <xdr:grpSp>
      <xdr:nvGrpSpPr>
        <xdr:cNvPr id="3" name="Grupo 2"/>
        <xdr:cNvGrpSpPr/>
      </xdr:nvGrpSpPr>
      <xdr:grpSpPr>
        <a:xfrm>
          <a:off x="0" y="762000"/>
          <a:ext cx="323853" cy="9351921"/>
          <a:chOff x="0" y="762000"/>
          <a:chExt cx="323853" cy="9351921"/>
        </a:xfrm>
      </xdr:grpSpPr>
      <xdr:sp macro="" textlink="">
        <xdr:nvSpPr>
          <xdr:cNvPr id="18" name="Operación manual 17">
            <a:hlinkClick xmlns:r="http://schemas.openxmlformats.org/officeDocument/2006/relationships" r:id="rId1"/>
          </xdr:cNvPr>
          <xdr:cNvSpPr/>
        </xdr:nvSpPr>
        <xdr:spPr>
          <a:xfrm rot="16200000">
            <a:off x="-513533" y="9276537"/>
            <a:ext cx="1350919" cy="323850"/>
          </a:xfrm>
          <a:prstGeom prst="flowChartManualOperation">
            <a:avLst/>
          </a:prstGeom>
          <a:solidFill>
            <a:schemeClr val="accent1">
              <a:lumMod val="40000"/>
              <a:lumOff val="6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100"/>
              <a:t>GRÁFICOS</a:t>
            </a:r>
          </a:p>
        </xdr:txBody>
      </xdr:sp>
      <xdr:sp macro="" textlink="">
        <xdr:nvSpPr>
          <xdr:cNvPr id="20" name="Operación manual 19">
            <a:hlinkClick xmlns:r="http://schemas.openxmlformats.org/officeDocument/2006/relationships" r:id="rId2"/>
          </xdr:cNvPr>
          <xdr:cNvSpPr/>
        </xdr:nvSpPr>
        <xdr:spPr>
          <a:xfrm rot="16200000">
            <a:off x="-513534" y="8247835"/>
            <a:ext cx="1350919" cy="323850"/>
          </a:xfrm>
          <a:prstGeom prst="flowChartManualOperation">
            <a:avLst/>
          </a:prstGeom>
          <a:solidFill>
            <a:schemeClr val="accent1">
              <a:lumMod val="40000"/>
              <a:lumOff val="6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100"/>
              <a:t>CII</a:t>
            </a:r>
          </a:p>
        </xdr:txBody>
      </xdr:sp>
      <xdr:sp macro="" textlink="">
        <xdr:nvSpPr>
          <xdr:cNvPr id="14" name="Operación manual 13">
            <a:hlinkClick xmlns:r="http://schemas.openxmlformats.org/officeDocument/2006/relationships" r:id="rId3"/>
          </xdr:cNvPr>
          <xdr:cNvSpPr/>
        </xdr:nvSpPr>
        <xdr:spPr>
          <a:xfrm rot="16200000">
            <a:off x="-498670" y="1260671"/>
            <a:ext cx="1321191" cy="323850"/>
          </a:xfrm>
          <a:prstGeom prst="flowChartManualOperation">
            <a:avLst/>
          </a:prstGeom>
          <a:solidFill>
            <a:schemeClr val="bg1">
              <a:lumMod val="85000"/>
            </a:schemeClr>
          </a:solidFill>
          <a:ln w="285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100" b="1"/>
              <a:t>ÍNDICE</a:t>
            </a:r>
          </a:p>
        </xdr:txBody>
      </xdr:sp>
      <xdr:sp macro="" textlink="">
        <xdr:nvSpPr>
          <xdr:cNvPr id="17" name="Operación manual 16">
            <a:hlinkClick xmlns:r="http://schemas.openxmlformats.org/officeDocument/2006/relationships" r:id="rId4"/>
          </xdr:cNvPr>
          <xdr:cNvSpPr/>
        </xdr:nvSpPr>
        <xdr:spPr>
          <a:xfrm rot="16200000">
            <a:off x="-499738" y="2259509"/>
            <a:ext cx="1323332" cy="323850"/>
          </a:xfrm>
          <a:prstGeom prst="flowChartManualOperation">
            <a:avLst/>
          </a:prstGeom>
          <a:solidFill>
            <a:schemeClr val="accent1">
              <a:lumMod val="40000"/>
              <a:lumOff val="60000"/>
            </a:schemeClr>
          </a:solidFill>
          <a:ln w="285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050"/>
              <a:t>TELEFONÍA</a:t>
            </a:r>
            <a:endParaRPr lang="es-PY" sz="1100"/>
          </a:p>
        </xdr:txBody>
      </xdr:sp>
      <xdr:sp macro="" textlink="">
        <xdr:nvSpPr>
          <xdr:cNvPr id="16" name="Operación manual 15">
            <a:hlinkClick xmlns:r="http://schemas.openxmlformats.org/officeDocument/2006/relationships" r:id="rId5"/>
          </xdr:cNvPr>
          <xdr:cNvSpPr/>
        </xdr:nvSpPr>
        <xdr:spPr>
          <a:xfrm rot="16200000">
            <a:off x="-499739" y="3252037"/>
            <a:ext cx="1323332" cy="323850"/>
          </a:xfrm>
          <a:prstGeom prst="flowChartManualOperation">
            <a:avLst/>
          </a:prstGeom>
          <a:solidFill>
            <a:schemeClr val="accent1">
              <a:lumMod val="40000"/>
              <a:lumOff val="6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000"/>
              <a:t>INTER-MOV</a:t>
            </a:r>
          </a:p>
        </xdr:txBody>
      </xdr:sp>
      <xdr:sp macro="" textlink="">
        <xdr:nvSpPr>
          <xdr:cNvPr id="11" name="Operación manual 10">
            <a:hlinkClick xmlns:r="http://schemas.openxmlformats.org/officeDocument/2006/relationships" r:id="rId6"/>
          </xdr:cNvPr>
          <xdr:cNvSpPr/>
        </xdr:nvSpPr>
        <xdr:spPr>
          <a:xfrm rot="16200000">
            <a:off x="-497654" y="7216745"/>
            <a:ext cx="1319158" cy="323850"/>
          </a:xfrm>
          <a:prstGeom prst="flowChartManualOperation">
            <a:avLst/>
          </a:prstGeom>
          <a:solidFill>
            <a:schemeClr val="accent1">
              <a:lumMod val="40000"/>
              <a:lumOff val="6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100"/>
              <a:t>INGRESOS</a:t>
            </a:r>
          </a:p>
        </xdr:txBody>
      </xdr:sp>
      <xdr:sp macro="" textlink="">
        <xdr:nvSpPr>
          <xdr:cNvPr id="12" name="Operación manual 11">
            <a:hlinkClick xmlns:r="http://schemas.openxmlformats.org/officeDocument/2006/relationships" r:id="rId7"/>
          </xdr:cNvPr>
          <xdr:cNvSpPr/>
        </xdr:nvSpPr>
        <xdr:spPr>
          <a:xfrm rot="16200000">
            <a:off x="-497654" y="6226353"/>
            <a:ext cx="1319158" cy="323850"/>
          </a:xfrm>
          <a:prstGeom prst="flowChartManualOperation">
            <a:avLst/>
          </a:prstGeom>
          <a:solidFill>
            <a:schemeClr val="accent1">
              <a:lumMod val="40000"/>
              <a:lumOff val="6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100"/>
              <a:t>TV</a:t>
            </a:r>
            <a:r>
              <a:rPr lang="es-PY" sz="1100" baseline="0"/>
              <a:t> PAGA </a:t>
            </a:r>
            <a:endParaRPr lang="es-PY" sz="1100"/>
          </a:p>
        </xdr:txBody>
      </xdr:sp>
      <xdr:sp macro="" textlink="">
        <xdr:nvSpPr>
          <xdr:cNvPr id="15" name="Operación manual 14">
            <a:hlinkClick xmlns:r="http://schemas.openxmlformats.org/officeDocument/2006/relationships" r:id="rId8"/>
          </xdr:cNvPr>
          <xdr:cNvSpPr/>
        </xdr:nvSpPr>
        <xdr:spPr>
          <a:xfrm rot="16200000">
            <a:off x="-497652" y="4251997"/>
            <a:ext cx="1319157" cy="323850"/>
          </a:xfrm>
          <a:prstGeom prst="flowChartManualOperation">
            <a:avLst/>
          </a:prstGeom>
          <a:solidFill>
            <a:schemeClr val="accent1">
              <a:lumMod val="40000"/>
              <a:lumOff val="6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050"/>
              <a:t>INTER-FIJO</a:t>
            </a:r>
            <a:endParaRPr lang="es-PY" sz="1100"/>
          </a:p>
        </xdr:txBody>
      </xdr:sp>
      <xdr:sp macro="" textlink="">
        <xdr:nvSpPr>
          <xdr:cNvPr id="13" name="Operación manual 12">
            <a:hlinkClick xmlns:r="http://schemas.openxmlformats.org/officeDocument/2006/relationships" r:id="rId9"/>
          </xdr:cNvPr>
          <xdr:cNvSpPr/>
        </xdr:nvSpPr>
        <xdr:spPr>
          <a:xfrm rot="16200000">
            <a:off x="-497654" y="5233823"/>
            <a:ext cx="1319158" cy="323850"/>
          </a:xfrm>
          <a:prstGeom prst="flowChartManualOperation">
            <a:avLst/>
          </a:prstGeom>
          <a:solidFill>
            <a:schemeClr val="accent1">
              <a:lumMod val="7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800"/>
              <a:t>PENETRACIÓN</a:t>
            </a:r>
          </a:p>
        </xdr:txBody>
      </xdr:sp>
    </xdr:grpSp>
    <xdr:clientData/>
  </xdr:twoCellAnchor>
  <xdr:twoCellAnchor>
    <xdr:from>
      <xdr:col>2</xdr:col>
      <xdr:colOff>0</xdr:colOff>
      <xdr:row>4</xdr:row>
      <xdr:rowOff>0</xdr:rowOff>
    </xdr:from>
    <xdr:to>
      <xdr:col>14</xdr:col>
      <xdr:colOff>501651</xdr:colOff>
      <xdr:row>7</xdr:row>
      <xdr:rowOff>104775</xdr:rowOff>
    </xdr:to>
    <xdr:sp macro="" textlink="">
      <xdr:nvSpPr>
        <xdr:cNvPr id="19" name="Rectángulo redondeado 18"/>
        <xdr:cNvSpPr/>
      </xdr:nvSpPr>
      <xdr:spPr>
        <a:xfrm>
          <a:off x="1524000" y="762000"/>
          <a:ext cx="9464676" cy="676275"/>
        </a:xfrm>
        <a:prstGeom prst="roundRect">
          <a:avLst/>
        </a:prstGeom>
        <a:solidFill>
          <a:schemeClr val="accent1">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2400" b="1" baseline="0"/>
            <a:t>BANDA ANCHA FIJA &amp; BANDA ANCHA MÓVIL</a:t>
          </a:r>
          <a:endParaRPr lang="es-PY" sz="2400" b="1"/>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4</xdr:row>
      <xdr:rowOff>1</xdr:rowOff>
    </xdr:from>
    <xdr:to>
      <xdr:col>0</xdr:col>
      <xdr:colOff>323853</xdr:colOff>
      <xdr:row>39</xdr:row>
      <xdr:rowOff>27528</xdr:rowOff>
    </xdr:to>
    <xdr:grpSp>
      <xdr:nvGrpSpPr>
        <xdr:cNvPr id="3" name="Grupo 2"/>
        <xdr:cNvGrpSpPr/>
      </xdr:nvGrpSpPr>
      <xdr:grpSpPr>
        <a:xfrm>
          <a:off x="0" y="777552"/>
          <a:ext cx="323853" cy="10203726"/>
          <a:chOff x="0" y="777552"/>
          <a:chExt cx="323853" cy="10203726"/>
        </a:xfrm>
      </xdr:grpSpPr>
      <xdr:sp macro="" textlink="">
        <xdr:nvSpPr>
          <xdr:cNvPr id="21" name="Operación manual 20">
            <a:hlinkClick xmlns:r="http://schemas.openxmlformats.org/officeDocument/2006/relationships" r:id="rId1"/>
          </xdr:cNvPr>
          <xdr:cNvSpPr/>
        </xdr:nvSpPr>
        <xdr:spPr>
          <a:xfrm rot="16200000">
            <a:off x="-513533" y="10143894"/>
            <a:ext cx="1350919" cy="323850"/>
          </a:xfrm>
          <a:prstGeom prst="flowChartManualOperation">
            <a:avLst/>
          </a:prstGeom>
          <a:solidFill>
            <a:schemeClr val="accent1">
              <a:lumMod val="40000"/>
              <a:lumOff val="6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100"/>
              <a:t>GRÁFICOS</a:t>
            </a:r>
          </a:p>
        </xdr:txBody>
      </xdr:sp>
      <xdr:sp macro="" textlink="">
        <xdr:nvSpPr>
          <xdr:cNvPr id="22" name="Operación manual 21">
            <a:hlinkClick xmlns:r="http://schemas.openxmlformats.org/officeDocument/2006/relationships" r:id="rId2"/>
          </xdr:cNvPr>
          <xdr:cNvSpPr/>
        </xdr:nvSpPr>
        <xdr:spPr>
          <a:xfrm rot="16200000">
            <a:off x="-513534" y="9115192"/>
            <a:ext cx="1350919" cy="323850"/>
          </a:xfrm>
          <a:prstGeom prst="flowChartManualOperation">
            <a:avLst/>
          </a:prstGeom>
          <a:solidFill>
            <a:schemeClr val="accent1">
              <a:lumMod val="40000"/>
              <a:lumOff val="6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100"/>
              <a:t>CII</a:t>
            </a:r>
          </a:p>
        </xdr:txBody>
      </xdr:sp>
      <xdr:sp macro="" textlink="">
        <xdr:nvSpPr>
          <xdr:cNvPr id="14" name="Operación manual 13">
            <a:hlinkClick xmlns:r="http://schemas.openxmlformats.org/officeDocument/2006/relationships" r:id="rId3"/>
          </xdr:cNvPr>
          <xdr:cNvSpPr/>
        </xdr:nvSpPr>
        <xdr:spPr>
          <a:xfrm rot="16200000">
            <a:off x="-575760" y="1353312"/>
            <a:ext cx="1475370" cy="323850"/>
          </a:xfrm>
          <a:prstGeom prst="flowChartManualOperation">
            <a:avLst/>
          </a:prstGeom>
          <a:solidFill>
            <a:schemeClr val="bg1">
              <a:lumMod val="85000"/>
            </a:schemeClr>
          </a:solidFill>
          <a:ln w="285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100" b="1"/>
              <a:t>ÍNDICE</a:t>
            </a:r>
          </a:p>
        </xdr:txBody>
      </xdr:sp>
      <xdr:sp macro="" textlink="">
        <xdr:nvSpPr>
          <xdr:cNvPr id="17" name="Operación manual 16">
            <a:hlinkClick xmlns:r="http://schemas.openxmlformats.org/officeDocument/2006/relationships" r:id="rId4"/>
          </xdr:cNvPr>
          <xdr:cNvSpPr/>
        </xdr:nvSpPr>
        <xdr:spPr>
          <a:xfrm rot="16200000">
            <a:off x="-576953" y="2468711"/>
            <a:ext cx="1477761" cy="323850"/>
          </a:xfrm>
          <a:prstGeom prst="flowChartManualOperation">
            <a:avLst/>
          </a:prstGeom>
          <a:solidFill>
            <a:schemeClr val="accent1">
              <a:lumMod val="40000"/>
              <a:lumOff val="60000"/>
            </a:schemeClr>
          </a:solidFill>
          <a:ln w="285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050"/>
              <a:t>TELEFONÍA</a:t>
            </a:r>
            <a:endParaRPr lang="es-PY" sz="1100"/>
          </a:p>
        </xdr:txBody>
      </xdr:sp>
      <xdr:sp macro="" textlink="">
        <xdr:nvSpPr>
          <xdr:cNvPr id="16" name="Operación manual 15">
            <a:hlinkClick xmlns:r="http://schemas.openxmlformats.org/officeDocument/2006/relationships" r:id="rId5"/>
          </xdr:cNvPr>
          <xdr:cNvSpPr/>
        </xdr:nvSpPr>
        <xdr:spPr>
          <a:xfrm rot="16200000">
            <a:off x="-576954" y="3577065"/>
            <a:ext cx="1477761" cy="323850"/>
          </a:xfrm>
          <a:prstGeom prst="flowChartManualOperation">
            <a:avLst/>
          </a:prstGeom>
          <a:solidFill>
            <a:schemeClr val="accent1">
              <a:lumMod val="40000"/>
              <a:lumOff val="6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000"/>
              <a:t>INTER-MOV</a:t>
            </a:r>
          </a:p>
        </xdr:txBody>
      </xdr:sp>
      <xdr:sp macro="" textlink="">
        <xdr:nvSpPr>
          <xdr:cNvPr id="15" name="Operación manual 14">
            <a:hlinkClick xmlns:r="http://schemas.openxmlformats.org/officeDocument/2006/relationships" r:id="rId6"/>
          </xdr:cNvPr>
          <xdr:cNvSpPr/>
        </xdr:nvSpPr>
        <xdr:spPr>
          <a:xfrm rot="16200000">
            <a:off x="-574623" y="4693717"/>
            <a:ext cx="1473099" cy="323850"/>
          </a:xfrm>
          <a:prstGeom prst="flowChartManualOperation">
            <a:avLst/>
          </a:prstGeom>
          <a:solidFill>
            <a:schemeClr val="accent1">
              <a:lumMod val="40000"/>
              <a:lumOff val="6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050"/>
              <a:t>INTER-FIJO</a:t>
            </a:r>
            <a:endParaRPr lang="es-PY" sz="1100"/>
          </a:p>
        </xdr:txBody>
      </xdr:sp>
      <xdr:sp macro="" textlink="">
        <xdr:nvSpPr>
          <xdr:cNvPr id="11" name="Operación manual 10">
            <a:hlinkClick xmlns:r="http://schemas.openxmlformats.org/officeDocument/2006/relationships" r:id="rId7"/>
          </xdr:cNvPr>
          <xdr:cNvSpPr/>
        </xdr:nvSpPr>
        <xdr:spPr>
          <a:xfrm rot="16200000">
            <a:off x="-574625" y="8004443"/>
            <a:ext cx="1473100" cy="323850"/>
          </a:xfrm>
          <a:prstGeom prst="flowChartManualOperation">
            <a:avLst/>
          </a:prstGeom>
          <a:solidFill>
            <a:schemeClr val="accent1">
              <a:lumMod val="40000"/>
              <a:lumOff val="6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100"/>
              <a:t>INGRESOS</a:t>
            </a:r>
          </a:p>
        </xdr:txBody>
      </xdr:sp>
      <xdr:sp macro="" textlink="">
        <xdr:nvSpPr>
          <xdr:cNvPr id="13" name="Operación manual 12">
            <a:hlinkClick xmlns:r="http://schemas.openxmlformats.org/officeDocument/2006/relationships" r:id="rId8"/>
          </xdr:cNvPr>
          <xdr:cNvSpPr/>
        </xdr:nvSpPr>
        <xdr:spPr>
          <a:xfrm rot="16200000">
            <a:off x="-574625" y="5790119"/>
            <a:ext cx="1473100" cy="323850"/>
          </a:xfrm>
          <a:prstGeom prst="flowChartManualOperation">
            <a:avLst/>
          </a:prstGeom>
          <a:solidFill>
            <a:schemeClr val="accent1">
              <a:lumMod val="40000"/>
              <a:lumOff val="6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800"/>
              <a:t>PENETRACIÓN</a:t>
            </a:r>
          </a:p>
        </xdr:txBody>
      </xdr:sp>
      <xdr:sp macro="" textlink="">
        <xdr:nvSpPr>
          <xdr:cNvPr id="12" name="Operación manual 11">
            <a:hlinkClick xmlns:r="http://schemas.openxmlformats.org/officeDocument/2006/relationships" r:id="rId9"/>
          </xdr:cNvPr>
          <xdr:cNvSpPr/>
        </xdr:nvSpPr>
        <xdr:spPr>
          <a:xfrm rot="16200000">
            <a:off x="-574625" y="6898475"/>
            <a:ext cx="1473100" cy="323850"/>
          </a:xfrm>
          <a:prstGeom prst="flowChartManualOperation">
            <a:avLst/>
          </a:prstGeom>
          <a:solidFill>
            <a:schemeClr val="accent1">
              <a:lumMod val="7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100"/>
              <a:t>TV</a:t>
            </a:r>
            <a:r>
              <a:rPr lang="es-PY" sz="1100" baseline="0"/>
              <a:t> PAGA </a:t>
            </a:r>
            <a:endParaRPr lang="es-PY" sz="1100"/>
          </a:p>
        </xdr:txBody>
      </xdr:sp>
    </xdr:grpSp>
    <xdr:clientData/>
  </xdr:twoCellAnchor>
  <xdr:twoCellAnchor>
    <xdr:from>
      <xdr:col>2</xdr:col>
      <xdr:colOff>1525943</xdr:colOff>
      <xdr:row>4</xdr:row>
      <xdr:rowOff>0</xdr:rowOff>
    </xdr:from>
    <xdr:to>
      <xdr:col>5</xdr:col>
      <xdr:colOff>551997</xdr:colOff>
      <xdr:row>7</xdr:row>
      <xdr:rowOff>93112</xdr:rowOff>
    </xdr:to>
    <xdr:sp macro="" textlink="">
      <xdr:nvSpPr>
        <xdr:cNvPr id="19" name="Rectángulo redondeado 18"/>
        <xdr:cNvSpPr/>
      </xdr:nvSpPr>
      <xdr:spPr>
        <a:xfrm>
          <a:off x="2701989" y="777551"/>
          <a:ext cx="9464676" cy="676275"/>
        </a:xfrm>
        <a:prstGeom prst="roundRect">
          <a:avLst/>
        </a:prstGeom>
        <a:solidFill>
          <a:schemeClr val="accent1">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2400" b="1" baseline="0"/>
            <a:t>TV PAGA</a:t>
          </a:r>
          <a:endParaRPr lang="es-PY" sz="2400" b="1"/>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323853</xdr:colOff>
      <xdr:row>52</xdr:row>
      <xdr:rowOff>169821</xdr:rowOff>
    </xdr:to>
    <xdr:grpSp>
      <xdr:nvGrpSpPr>
        <xdr:cNvPr id="3" name="Grupo 2"/>
        <xdr:cNvGrpSpPr/>
      </xdr:nvGrpSpPr>
      <xdr:grpSpPr>
        <a:xfrm>
          <a:off x="0" y="762000"/>
          <a:ext cx="323853" cy="9313821"/>
          <a:chOff x="0" y="762000"/>
          <a:chExt cx="323853" cy="9313821"/>
        </a:xfrm>
      </xdr:grpSpPr>
      <xdr:sp macro="" textlink="">
        <xdr:nvSpPr>
          <xdr:cNvPr id="21" name="Operación manual 20">
            <a:hlinkClick xmlns:r="http://schemas.openxmlformats.org/officeDocument/2006/relationships" r:id="rId1"/>
          </xdr:cNvPr>
          <xdr:cNvSpPr/>
        </xdr:nvSpPr>
        <xdr:spPr>
          <a:xfrm rot="16200000">
            <a:off x="-513533" y="9238437"/>
            <a:ext cx="1350919" cy="323850"/>
          </a:xfrm>
          <a:prstGeom prst="flowChartManualOperation">
            <a:avLst/>
          </a:prstGeom>
          <a:solidFill>
            <a:schemeClr val="accent1">
              <a:lumMod val="40000"/>
              <a:lumOff val="6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100"/>
              <a:t>GRÁFICOS</a:t>
            </a:r>
          </a:p>
        </xdr:txBody>
      </xdr:sp>
      <xdr:sp macro="" textlink="">
        <xdr:nvSpPr>
          <xdr:cNvPr id="22" name="Operación manual 21">
            <a:hlinkClick xmlns:r="http://schemas.openxmlformats.org/officeDocument/2006/relationships" r:id="rId2"/>
          </xdr:cNvPr>
          <xdr:cNvSpPr/>
        </xdr:nvSpPr>
        <xdr:spPr>
          <a:xfrm rot="16200000">
            <a:off x="-513534" y="8209735"/>
            <a:ext cx="1350919" cy="323850"/>
          </a:xfrm>
          <a:prstGeom prst="flowChartManualOperation">
            <a:avLst/>
          </a:prstGeom>
          <a:solidFill>
            <a:schemeClr val="accent1">
              <a:lumMod val="40000"/>
              <a:lumOff val="6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100"/>
              <a:t>CII</a:t>
            </a:r>
          </a:p>
        </xdr:txBody>
      </xdr:sp>
      <xdr:sp macro="" textlink="">
        <xdr:nvSpPr>
          <xdr:cNvPr id="14" name="Operación manual 13">
            <a:hlinkClick xmlns:r="http://schemas.openxmlformats.org/officeDocument/2006/relationships" r:id="rId3"/>
          </xdr:cNvPr>
          <xdr:cNvSpPr/>
        </xdr:nvSpPr>
        <xdr:spPr>
          <a:xfrm rot="16200000">
            <a:off x="-498670" y="1260671"/>
            <a:ext cx="1321191" cy="323850"/>
          </a:xfrm>
          <a:prstGeom prst="flowChartManualOperation">
            <a:avLst/>
          </a:prstGeom>
          <a:solidFill>
            <a:schemeClr val="bg1">
              <a:lumMod val="85000"/>
            </a:schemeClr>
          </a:solidFill>
          <a:ln w="285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100" b="1"/>
              <a:t>ÍNDICE</a:t>
            </a:r>
          </a:p>
        </xdr:txBody>
      </xdr:sp>
      <xdr:sp macro="" textlink="">
        <xdr:nvSpPr>
          <xdr:cNvPr id="17" name="Operación manual 16">
            <a:hlinkClick xmlns:r="http://schemas.openxmlformats.org/officeDocument/2006/relationships" r:id="rId4"/>
          </xdr:cNvPr>
          <xdr:cNvSpPr/>
        </xdr:nvSpPr>
        <xdr:spPr>
          <a:xfrm rot="16200000">
            <a:off x="-499738" y="2259509"/>
            <a:ext cx="1323332" cy="323850"/>
          </a:xfrm>
          <a:prstGeom prst="flowChartManualOperation">
            <a:avLst/>
          </a:prstGeom>
          <a:solidFill>
            <a:schemeClr val="accent1">
              <a:lumMod val="40000"/>
              <a:lumOff val="60000"/>
            </a:schemeClr>
          </a:solidFill>
          <a:ln w="285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050"/>
              <a:t>TELEFONÍA</a:t>
            </a:r>
            <a:endParaRPr lang="es-PY" sz="1100"/>
          </a:p>
        </xdr:txBody>
      </xdr:sp>
      <xdr:sp macro="" textlink="">
        <xdr:nvSpPr>
          <xdr:cNvPr id="16" name="Operación manual 15">
            <a:hlinkClick xmlns:r="http://schemas.openxmlformats.org/officeDocument/2006/relationships" r:id="rId5"/>
          </xdr:cNvPr>
          <xdr:cNvSpPr/>
        </xdr:nvSpPr>
        <xdr:spPr>
          <a:xfrm rot="16200000">
            <a:off x="-499739" y="3252037"/>
            <a:ext cx="1323332" cy="323850"/>
          </a:xfrm>
          <a:prstGeom prst="flowChartManualOperation">
            <a:avLst/>
          </a:prstGeom>
          <a:solidFill>
            <a:schemeClr val="accent1">
              <a:lumMod val="40000"/>
              <a:lumOff val="6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000"/>
              <a:t>INTER-MOV</a:t>
            </a:r>
          </a:p>
        </xdr:txBody>
      </xdr:sp>
      <xdr:sp macro="" textlink="">
        <xdr:nvSpPr>
          <xdr:cNvPr id="15" name="Operación manual 14">
            <a:hlinkClick xmlns:r="http://schemas.openxmlformats.org/officeDocument/2006/relationships" r:id="rId6"/>
          </xdr:cNvPr>
          <xdr:cNvSpPr/>
        </xdr:nvSpPr>
        <xdr:spPr>
          <a:xfrm rot="16200000">
            <a:off x="-497652" y="4251997"/>
            <a:ext cx="1319157" cy="323850"/>
          </a:xfrm>
          <a:prstGeom prst="flowChartManualOperation">
            <a:avLst/>
          </a:prstGeom>
          <a:solidFill>
            <a:schemeClr val="accent1">
              <a:lumMod val="40000"/>
              <a:lumOff val="6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050"/>
              <a:t>INTER-FIJO</a:t>
            </a:r>
          </a:p>
        </xdr:txBody>
      </xdr:sp>
      <xdr:sp macro="" textlink="">
        <xdr:nvSpPr>
          <xdr:cNvPr id="13" name="Operación manual 12">
            <a:hlinkClick xmlns:r="http://schemas.openxmlformats.org/officeDocument/2006/relationships" r:id="rId7"/>
          </xdr:cNvPr>
          <xdr:cNvSpPr/>
        </xdr:nvSpPr>
        <xdr:spPr>
          <a:xfrm rot="16200000">
            <a:off x="-497654" y="5233823"/>
            <a:ext cx="1319158" cy="323850"/>
          </a:xfrm>
          <a:prstGeom prst="flowChartManualOperation">
            <a:avLst/>
          </a:prstGeom>
          <a:solidFill>
            <a:schemeClr val="accent1">
              <a:lumMod val="40000"/>
              <a:lumOff val="6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800"/>
              <a:t>PENETRACIÓN</a:t>
            </a:r>
          </a:p>
        </xdr:txBody>
      </xdr:sp>
      <xdr:sp macro="" textlink="">
        <xdr:nvSpPr>
          <xdr:cNvPr id="12" name="Operación manual 11">
            <a:hlinkClick xmlns:r="http://schemas.openxmlformats.org/officeDocument/2006/relationships" r:id="rId8"/>
          </xdr:cNvPr>
          <xdr:cNvSpPr/>
        </xdr:nvSpPr>
        <xdr:spPr>
          <a:xfrm rot="16200000">
            <a:off x="-497654" y="6226353"/>
            <a:ext cx="1319158" cy="323850"/>
          </a:xfrm>
          <a:prstGeom prst="flowChartManualOperation">
            <a:avLst/>
          </a:prstGeom>
          <a:solidFill>
            <a:schemeClr val="accent1">
              <a:lumMod val="40000"/>
              <a:lumOff val="6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100"/>
              <a:t>TV</a:t>
            </a:r>
            <a:r>
              <a:rPr lang="es-PY" sz="1100" baseline="0"/>
              <a:t> PAGA </a:t>
            </a:r>
            <a:endParaRPr lang="es-PY" sz="1100"/>
          </a:p>
        </xdr:txBody>
      </xdr:sp>
      <xdr:sp macro="" textlink="">
        <xdr:nvSpPr>
          <xdr:cNvPr id="11" name="Operación manual 10">
            <a:hlinkClick xmlns:r="http://schemas.openxmlformats.org/officeDocument/2006/relationships" r:id="rId9"/>
          </xdr:cNvPr>
          <xdr:cNvSpPr/>
        </xdr:nvSpPr>
        <xdr:spPr>
          <a:xfrm rot="16200000">
            <a:off x="-497654" y="7216745"/>
            <a:ext cx="1319158" cy="323850"/>
          </a:xfrm>
          <a:prstGeom prst="flowChartManualOperation">
            <a:avLst/>
          </a:prstGeom>
          <a:solidFill>
            <a:schemeClr val="accent1">
              <a:lumMod val="7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100"/>
              <a:t>INGRESOS</a:t>
            </a:r>
          </a:p>
        </xdr:txBody>
      </xdr:sp>
    </xdr:grpSp>
    <xdr:clientData/>
  </xdr:twoCellAnchor>
  <xdr:twoCellAnchor>
    <xdr:from>
      <xdr:col>1</xdr:col>
      <xdr:colOff>1019175</xdr:colOff>
      <xdr:row>4</xdr:row>
      <xdr:rowOff>19050</xdr:rowOff>
    </xdr:from>
    <xdr:to>
      <xdr:col>4</xdr:col>
      <xdr:colOff>282576</xdr:colOff>
      <xdr:row>7</xdr:row>
      <xdr:rowOff>123825</xdr:rowOff>
    </xdr:to>
    <xdr:sp macro="" textlink="">
      <xdr:nvSpPr>
        <xdr:cNvPr id="19" name="Rectángulo redondeado 18"/>
        <xdr:cNvSpPr/>
      </xdr:nvSpPr>
      <xdr:spPr>
        <a:xfrm>
          <a:off x="1781175" y="781050"/>
          <a:ext cx="5311776" cy="676275"/>
        </a:xfrm>
        <a:prstGeom prst="roundRect">
          <a:avLst/>
        </a:prstGeom>
        <a:solidFill>
          <a:schemeClr val="accent1">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2400" b="1" baseline="0"/>
            <a:t>INGRESOS BRUTOS</a:t>
          </a:r>
          <a:endParaRPr lang="es-PY" sz="2400" b="1"/>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323853</xdr:colOff>
      <xdr:row>52</xdr:row>
      <xdr:rowOff>169821</xdr:rowOff>
    </xdr:to>
    <xdr:grpSp>
      <xdr:nvGrpSpPr>
        <xdr:cNvPr id="20" name="Grupo 19"/>
        <xdr:cNvGrpSpPr/>
      </xdr:nvGrpSpPr>
      <xdr:grpSpPr>
        <a:xfrm>
          <a:off x="0" y="762000"/>
          <a:ext cx="323853" cy="9313821"/>
          <a:chOff x="0" y="762000"/>
          <a:chExt cx="323853" cy="9313821"/>
        </a:xfrm>
      </xdr:grpSpPr>
      <xdr:sp macro="" textlink="">
        <xdr:nvSpPr>
          <xdr:cNvPr id="11" name="Operación manual 10">
            <a:hlinkClick xmlns:r="http://schemas.openxmlformats.org/officeDocument/2006/relationships" r:id="rId1"/>
          </xdr:cNvPr>
          <xdr:cNvSpPr/>
        </xdr:nvSpPr>
        <xdr:spPr>
          <a:xfrm rot="16200000">
            <a:off x="-513533" y="9238437"/>
            <a:ext cx="1350919" cy="323850"/>
          </a:xfrm>
          <a:prstGeom prst="flowChartManualOperation">
            <a:avLst/>
          </a:prstGeom>
          <a:solidFill>
            <a:schemeClr val="accent1">
              <a:lumMod val="40000"/>
              <a:lumOff val="6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100"/>
              <a:t>GRÁFICOS</a:t>
            </a:r>
          </a:p>
        </xdr:txBody>
      </xdr:sp>
      <xdr:sp macro="" textlink="">
        <xdr:nvSpPr>
          <xdr:cNvPr id="13" name="Operación manual 12">
            <a:hlinkClick xmlns:r="http://schemas.openxmlformats.org/officeDocument/2006/relationships" r:id="rId2"/>
          </xdr:cNvPr>
          <xdr:cNvSpPr/>
        </xdr:nvSpPr>
        <xdr:spPr>
          <a:xfrm rot="16200000">
            <a:off x="-498670" y="1260671"/>
            <a:ext cx="1321191" cy="323850"/>
          </a:xfrm>
          <a:prstGeom prst="flowChartManualOperation">
            <a:avLst/>
          </a:prstGeom>
          <a:solidFill>
            <a:schemeClr val="bg1">
              <a:lumMod val="85000"/>
            </a:schemeClr>
          </a:solidFill>
          <a:ln w="285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100" b="1"/>
              <a:t>ÍNDICE</a:t>
            </a:r>
          </a:p>
        </xdr:txBody>
      </xdr:sp>
      <xdr:sp macro="" textlink="">
        <xdr:nvSpPr>
          <xdr:cNvPr id="14" name="Operación manual 13">
            <a:hlinkClick xmlns:r="http://schemas.openxmlformats.org/officeDocument/2006/relationships" r:id="rId3"/>
          </xdr:cNvPr>
          <xdr:cNvSpPr/>
        </xdr:nvSpPr>
        <xdr:spPr>
          <a:xfrm rot="16200000">
            <a:off x="-499738" y="2259509"/>
            <a:ext cx="1323332" cy="323850"/>
          </a:xfrm>
          <a:prstGeom prst="flowChartManualOperation">
            <a:avLst/>
          </a:prstGeom>
          <a:solidFill>
            <a:schemeClr val="accent1">
              <a:lumMod val="40000"/>
              <a:lumOff val="60000"/>
            </a:schemeClr>
          </a:solidFill>
          <a:ln w="285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050"/>
              <a:t>TELEFONÍA</a:t>
            </a:r>
            <a:endParaRPr lang="es-PY" sz="1100"/>
          </a:p>
        </xdr:txBody>
      </xdr:sp>
      <xdr:sp macro="" textlink="">
        <xdr:nvSpPr>
          <xdr:cNvPr id="15" name="Operación manual 14">
            <a:hlinkClick xmlns:r="http://schemas.openxmlformats.org/officeDocument/2006/relationships" r:id="rId4"/>
          </xdr:cNvPr>
          <xdr:cNvSpPr/>
        </xdr:nvSpPr>
        <xdr:spPr>
          <a:xfrm rot="16200000">
            <a:off x="-499739" y="3252037"/>
            <a:ext cx="1323332" cy="323850"/>
          </a:xfrm>
          <a:prstGeom prst="flowChartManualOperation">
            <a:avLst/>
          </a:prstGeom>
          <a:solidFill>
            <a:schemeClr val="accent1">
              <a:lumMod val="40000"/>
              <a:lumOff val="6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000"/>
              <a:t>INTER-MOV</a:t>
            </a:r>
          </a:p>
        </xdr:txBody>
      </xdr:sp>
      <xdr:sp macro="" textlink="">
        <xdr:nvSpPr>
          <xdr:cNvPr id="16" name="Operación manual 15">
            <a:hlinkClick xmlns:r="http://schemas.openxmlformats.org/officeDocument/2006/relationships" r:id="rId5"/>
          </xdr:cNvPr>
          <xdr:cNvSpPr/>
        </xdr:nvSpPr>
        <xdr:spPr>
          <a:xfrm rot="16200000">
            <a:off x="-497652" y="4251997"/>
            <a:ext cx="1319157" cy="323850"/>
          </a:xfrm>
          <a:prstGeom prst="flowChartManualOperation">
            <a:avLst/>
          </a:prstGeom>
          <a:solidFill>
            <a:schemeClr val="accent1">
              <a:lumMod val="40000"/>
              <a:lumOff val="6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050"/>
              <a:t>INTER-FIJO</a:t>
            </a:r>
          </a:p>
        </xdr:txBody>
      </xdr:sp>
      <xdr:sp macro="" textlink="">
        <xdr:nvSpPr>
          <xdr:cNvPr id="17" name="Operación manual 16">
            <a:hlinkClick xmlns:r="http://schemas.openxmlformats.org/officeDocument/2006/relationships" r:id="rId6"/>
          </xdr:cNvPr>
          <xdr:cNvSpPr/>
        </xdr:nvSpPr>
        <xdr:spPr>
          <a:xfrm rot="16200000">
            <a:off x="-497654" y="5233823"/>
            <a:ext cx="1319158" cy="323850"/>
          </a:xfrm>
          <a:prstGeom prst="flowChartManualOperation">
            <a:avLst/>
          </a:prstGeom>
          <a:solidFill>
            <a:schemeClr val="accent1">
              <a:lumMod val="40000"/>
              <a:lumOff val="6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800"/>
              <a:t>PENETRACIÓN</a:t>
            </a:r>
          </a:p>
        </xdr:txBody>
      </xdr:sp>
      <xdr:sp macro="" textlink="">
        <xdr:nvSpPr>
          <xdr:cNvPr id="18" name="Operación manual 17">
            <a:hlinkClick xmlns:r="http://schemas.openxmlformats.org/officeDocument/2006/relationships" r:id="rId7"/>
          </xdr:cNvPr>
          <xdr:cNvSpPr/>
        </xdr:nvSpPr>
        <xdr:spPr>
          <a:xfrm rot="16200000">
            <a:off x="-497654" y="6226353"/>
            <a:ext cx="1319158" cy="323850"/>
          </a:xfrm>
          <a:prstGeom prst="flowChartManualOperation">
            <a:avLst/>
          </a:prstGeom>
          <a:solidFill>
            <a:schemeClr val="accent1">
              <a:lumMod val="40000"/>
              <a:lumOff val="6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100"/>
              <a:t>TV</a:t>
            </a:r>
            <a:r>
              <a:rPr lang="es-PY" sz="1100" baseline="0"/>
              <a:t> PAGA </a:t>
            </a:r>
            <a:endParaRPr lang="es-PY" sz="1100"/>
          </a:p>
        </xdr:txBody>
      </xdr:sp>
      <xdr:sp macro="" textlink="">
        <xdr:nvSpPr>
          <xdr:cNvPr id="19" name="Operación manual 18">
            <a:hlinkClick xmlns:r="http://schemas.openxmlformats.org/officeDocument/2006/relationships" r:id="rId8"/>
          </xdr:cNvPr>
          <xdr:cNvSpPr/>
        </xdr:nvSpPr>
        <xdr:spPr>
          <a:xfrm rot="16200000">
            <a:off x="-497654" y="7216745"/>
            <a:ext cx="1319158" cy="323850"/>
          </a:xfrm>
          <a:prstGeom prst="flowChartManualOperation">
            <a:avLst/>
          </a:prstGeom>
          <a:solidFill>
            <a:schemeClr val="accent1">
              <a:lumMod val="40000"/>
              <a:lumOff val="6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100"/>
              <a:t>INGRESOS</a:t>
            </a:r>
          </a:p>
        </xdr:txBody>
      </xdr:sp>
      <xdr:sp macro="" textlink="">
        <xdr:nvSpPr>
          <xdr:cNvPr id="12" name="Operación manual 11">
            <a:hlinkClick xmlns:r="http://schemas.openxmlformats.org/officeDocument/2006/relationships" r:id="rId9"/>
          </xdr:cNvPr>
          <xdr:cNvSpPr/>
        </xdr:nvSpPr>
        <xdr:spPr>
          <a:xfrm rot="16200000">
            <a:off x="-513534" y="8209735"/>
            <a:ext cx="1350919" cy="323850"/>
          </a:xfrm>
          <a:prstGeom prst="flowChartManualOperation">
            <a:avLst/>
          </a:prstGeom>
          <a:solidFill>
            <a:schemeClr val="accent1">
              <a:lumMod val="7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100"/>
              <a:t>CII</a:t>
            </a:r>
          </a:p>
        </xdr:txBody>
      </xdr:sp>
    </xdr:grpSp>
    <xdr:clientData/>
  </xdr:twoCellAnchor>
  <xdr:twoCellAnchor>
    <xdr:from>
      <xdr:col>3</xdr:col>
      <xdr:colOff>47625</xdr:colOff>
      <xdr:row>4</xdr:row>
      <xdr:rowOff>38100</xdr:rowOff>
    </xdr:from>
    <xdr:to>
      <xdr:col>11</xdr:col>
      <xdr:colOff>314325</xdr:colOff>
      <xdr:row>7</xdr:row>
      <xdr:rowOff>142875</xdr:rowOff>
    </xdr:to>
    <xdr:sp macro="" textlink="">
      <xdr:nvSpPr>
        <xdr:cNvPr id="22" name="Rectángulo redondeado 21"/>
        <xdr:cNvSpPr/>
      </xdr:nvSpPr>
      <xdr:spPr>
        <a:xfrm>
          <a:off x="2333625" y="800100"/>
          <a:ext cx="6362700" cy="676275"/>
        </a:xfrm>
        <a:prstGeom prst="roundRect">
          <a:avLst/>
        </a:prstGeom>
        <a:solidFill>
          <a:schemeClr val="accent1">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2400" b="1"/>
            <a:t>CONECTIVIDAD</a:t>
          </a:r>
          <a:r>
            <a:rPr lang="es-PY" sz="2400" b="1" baseline="0"/>
            <a:t> INTERNACIONAL A INTERNET</a:t>
          </a:r>
          <a:endParaRPr lang="es-PY" sz="2400" b="1"/>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581025</xdr:colOff>
      <xdr:row>4</xdr:row>
      <xdr:rowOff>0</xdr:rowOff>
    </xdr:from>
    <xdr:to>
      <xdr:col>16</xdr:col>
      <xdr:colOff>558801</xdr:colOff>
      <xdr:row>7</xdr:row>
      <xdr:rowOff>104775</xdr:rowOff>
    </xdr:to>
    <xdr:sp macro="" textlink="">
      <xdr:nvSpPr>
        <xdr:cNvPr id="11" name="Rectángulo redondeado 10"/>
        <xdr:cNvSpPr/>
      </xdr:nvSpPr>
      <xdr:spPr>
        <a:xfrm>
          <a:off x="7439025" y="762000"/>
          <a:ext cx="5311776" cy="676275"/>
        </a:xfrm>
        <a:prstGeom prst="roundRect">
          <a:avLst/>
        </a:prstGeom>
        <a:solidFill>
          <a:schemeClr val="accent1">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2400" b="1" baseline="0"/>
            <a:t>GRÁFICOS</a:t>
          </a:r>
          <a:endParaRPr lang="es-PY" sz="2400" b="1"/>
        </a:p>
      </xdr:txBody>
    </xdr:sp>
    <xdr:clientData/>
  </xdr:twoCellAnchor>
  <xdr:twoCellAnchor>
    <xdr:from>
      <xdr:col>1</xdr:col>
      <xdr:colOff>0</xdr:colOff>
      <xdr:row>16</xdr:row>
      <xdr:rowOff>0</xdr:rowOff>
    </xdr:from>
    <xdr:to>
      <xdr:col>7</xdr:col>
      <xdr:colOff>0</xdr:colOff>
      <xdr:row>30</xdr:row>
      <xdr:rowOff>76200</xdr:rowOff>
    </xdr:to>
    <xdr:graphicFrame macro="">
      <xdr:nvGraphicFramePr>
        <xdr:cNvPr id="21" name="Gráfico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743732</xdr:colOff>
      <xdr:row>16</xdr:row>
      <xdr:rowOff>16144</xdr:rowOff>
    </xdr:from>
    <xdr:to>
      <xdr:col>20</xdr:col>
      <xdr:colOff>743733</xdr:colOff>
      <xdr:row>30</xdr:row>
      <xdr:rowOff>88793</xdr:rowOff>
    </xdr:to>
    <xdr:graphicFrame macro="">
      <xdr:nvGraphicFramePr>
        <xdr:cNvPr id="23" name="Gráfico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1175</xdr:colOff>
      <xdr:row>16</xdr:row>
      <xdr:rowOff>13048</xdr:rowOff>
    </xdr:from>
    <xdr:to>
      <xdr:col>28</xdr:col>
      <xdr:colOff>1175</xdr:colOff>
      <xdr:row>30</xdr:row>
      <xdr:rowOff>89248</xdr:rowOff>
    </xdr:to>
    <xdr:graphicFrame macro="">
      <xdr:nvGraphicFramePr>
        <xdr:cNvPr id="25" name="Gráfico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742950</xdr:colOff>
      <xdr:row>35</xdr:row>
      <xdr:rowOff>9525</xdr:rowOff>
    </xdr:from>
    <xdr:to>
      <xdr:col>6</xdr:col>
      <xdr:colOff>742950</xdr:colOff>
      <xdr:row>50</xdr:row>
      <xdr:rowOff>74221</xdr:rowOff>
    </xdr:to>
    <xdr:graphicFrame macro="">
      <xdr:nvGraphicFramePr>
        <xdr:cNvPr id="27" name="Gráfico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12369</xdr:colOff>
      <xdr:row>35</xdr:row>
      <xdr:rowOff>0</xdr:rowOff>
    </xdr:from>
    <xdr:to>
      <xdr:col>21</xdr:col>
      <xdr:colOff>12370</xdr:colOff>
      <xdr:row>50</xdr:row>
      <xdr:rowOff>49481</xdr:rowOff>
    </xdr:to>
    <xdr:graphicFrame macro="">
      <xdr:nvGraphicFramePr>
        <xdr:cNvPr id="29" name="Gráfico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758771</xdr:colOff>
      <xdr:row>16</xdr:row>
      <xdr:rowOff>0</xdr:rowOff>
    </xdr:from>
    <xdr:to>
      <xdr:col>14</xdr:col>
      <xdr:colOff>31315</xdr:colOff>
      <xdr:row>30</xdr:row>
      <xdr:rowOff>113009</xdr:rowOff>
    </xdr:to>
    <xdr:graphicFrame macro="">
      <xdr:nvGraphicFramePr>
        <xdr:cNvPr id="31" name="Gráfico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22</xdr:col>
      <xdr:colOff>49482</xdr:colOff>
      <xdr:row>34</xdr:row>
      <xdr:rowOff>181358</xdr:rowOff>
    </xdr:from>
    <xdr:to>
      <xdr:col>28</xdr:col>
      <xdr:colOff>68855</xdr:colOff>
      <xdr:row>50</xdr:row>
      <xdr:rowOff>37111</xdr:rowOff>
    </xdr:to>
    <xdr:graphicFrame macro="">
      <xdr:nvGraphicFramePr>
        <xdr:cNvPr id="33" name="Gráfico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0</xdr:colOff>
      <xdr:row>35</xdr:row>
      <xdr:rowOff>0</xdr:rowOff>
    </xdr:from>
    <xdr:to>
      <xdr:col>14</xdr:col>
      <xdr:colOff>111331</xdr:colOff>
      <xdr:row>50</xdr:row>
      <xdr:rowOff>45646</xdr:rowOff>
    </xdr:to>
    <xdr:graphicFrame macro="">
      <xdr:nvGraphicFramePr>
        <xdr:cNvPr id="26" name="Gráfico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4</xdr:row>
      <xdr:rowOff>0</xdr:rowOff>
    </xdr:from>
    <xdr:to>
      <xdr:col>0</xdr:col>
      <xdr:colOff>323853</xdr:colOff>
      <xdr:row>52</xdr:row>
      <xdr:rowOff>164655</xdr:rowOff>
    </xdr:to>
    <xdr:grpSp>
      <xdr:nvGrpSpPr>
        <xdr:cNvPr id="2" name="Grupo 1"/>
        <xdr:cNvGrpSpPr/>
      </xdr:nvGrpSpPr>
      <xdr:grpSpPr>
        <a:xfrm>
          <a:off x="0" y="742208"/>
          <a:ext cx="323853" cy="9071148"/>
          <a:chOff x="0" y="742208"/>
          <a:chExt cx="323853" cy="9071148"/>
        </a:xfrm>
      </xdr:grpSpPr>
      <xdr:sp macro="" textlink="">
        <xdr:nvSpPr>
          <xdr:cNvPr id="13" name="Operación manual 12">
            <a:hlinkClick xmlns:r="http://schemas.openxmlformats.org/officeDocument/2006/relationships" r:id="rId9"/>
          </xdr:cNvPr>
          <xdr:cNvSpPr/>
        </xdr:nvSpPr>
        <xdr:spPr>
          <a:xfrm rot="16200000">
            <a:off x="-483825" y="1226034"/>
            <a:ext cx="1291502" cy="323850"/>
          </a:xfrm>
          <a:prstGeom prst="flowChartManualOperation">
            <a:avLst/>
          </a:prstGeom>
          <a:solidFill>
            <a:schemeClr val="bg1">
              <a:lumMod val="85000"/>
            </a:schemeClr>
          </a:solidFill>
          <a:ln w="285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100" b="1"/>
              <a:t>ÍNDICE</a:t>
            </a:r>
          </a:p>
        </xdr:txBody>
      </xdr:sp>
      <xdr:sp macro="" textlink="">
        <xdr:nvSpPr>
          <xdr:cNvPr id="14" name="Operación manual 13">
            <a:hlinkClick xmlns:r="http://schemas.openxmlformats.org/officeDocument/2006/relationships" r:id="rId10"/>
          </xdr:cNvPr>
          <xdr:cNvSpPr/>
        </xdr:nvSpPr>
        <xdr:spPr>
          <a:xfrm rot="16200000">
            <a:off x="-482420" y="2197659"/>
            <a:ext cx="1288695" cy="323850"/>
          </a:xfrm>
          <a:prstGeom prst="flowChartManualOperation">
            <a:avLst/>
          </a:prstGeom>
          <a:solidFill>
            <a:schemeClr val="accent1">
              <a:lumMod val="40000"/>
              <a:lumOff val="60000"/>
            </a:schemeClr>
          </a:solidFill>
          <a:ln w="285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050"/>
              <a:t>TELEFONÍA</a:t>
            </a:r>
            <a:endParaRPr lang="es-PY" sz="1100"/>
          </a:p>
        </xdr:txBody>
      </xdr:sp>
      <xdr:sp macro="" textlink="">
        <xdr:nvSpPr>
          <xdr:cNvPr id="15" name="Operación manual 14">
            <a:hlinkClick xmlns:r="http://schemas.openxmlformats.org/officeDocument/2006/relationships" r:id="rId11"/>
          </xdr:cNvPr>
          <xdr:cNvSpPr/>
        </xdr:nvSpPr>
        <xdr:spPr>
          <a:xfrm rot="16200000">
            <a:off x="-482421" y="3165446"/>
            <a:ext cx="1288696" cy="323850"/>
          </a:xfrm>
          <a:prstGeom prst="flowChartManualOperation">
            <a:avLst/>
          </a:prstGeom>
          <a:solidFill>
            <a:schemeClr val="accent1">
              <a:lumMod val="40000"/>
              <a:lumOff val="6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000"/>
              <a:t>INTER-MOV</a:t>
            </a:r>
          </a:p>
        </xdr:txBody>
      </xdr:sp>
      <xdr:sp macro="" textlink="">
        <xdr:nvSpPr>
          <xdr:cNvPr id="16" name="Operación manual 15">
            <a:hlinkClick xmlns:r="http://schemas.openxmlformats.org/officeDocument/2006/relationships" r:id="rId12"/>
          </xdr:cNvPr>
          <xdr:cNvSpPr/>
        </xdr:nvSpPr>
        <xdr:spPr>
          <a:xfrm rot="16200000">
            <a:off x="-480334" y="4140666"/>
            <a:ext cx="1284521" cy="323850"/>
          </a:xfrm>
          <a:prstGeom prst="flowChartManualOperation">
            <a:avLst/>
          </a:prstGeom>
          <a:solidFill>
            <a:schemeClr val="accent1">
              <a:lumMod val="40000"/>
              <a:lumOff val="6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050"/>
              <a:t>INTER-FIJO</a:t>
            </a:r>
          </a:p>
        </xdr:txBody>
      </xdr:sp>
      <xdr:sp macro="" textlink="">
        <xdr:nvSpPr>
          <xdr:cNvPr id="17" name="Operación manual 16">
            <a:hlinkClick xmlns:r="http://schemas.openxmlformats.org/officeDocument/2006/relationships" r:id="rId13"/>
          </xdr:cNvPr>
          <xdr:cNvSpPr/>
        </xdr:nvSpPr>
        <xdr:spPr>
          <a:xfrm rot="16200000">
            <a:off x="-480336" y="5097752"/>
            <a:ext cx="1284521" cy="323850"/>
          </a:xfrm>
          <a:prstGeom prst="flowChartManualOperation">
            <a:avLst/>
          </a:prstGeom>
          <a:solidFill>
            <a:schemeClr val="accent1">
              <a:lumMod val="40000"/>
              <a:lumOff val="6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800"/>
              <a:t>PENETRACIÓN</a:t>
            </a:r>
          </a:p>
        </xdr:txBody>
      </xdr:sp>
      <xdr:sp macro="" textlink="">
        <xdr:nvSpPr>
          <xdr:cNvPr id="18" name="Operación manual 17">
            <a:hlinkClick xmlns:r="http://schemas.openxmlformats.org/officeDocument/2006/relationships" r:id="rId14"/>
          </xdr:cNvPr>
          <xdr:cNvSpPr/>
        </xdr:nvSpPr>
        <xdr:spPr>
          <a:xfrm rot="16200000">
            <a:off x="-482810" y="6063067"/>
            <a:ext cx="1289470" cy="323850"/>
          </a:xfrm>
          <a:prstGeom prst="flowChartManualOperation">
            <a:avLst/>
          </a:prstGeom>
          <a:solidFill>
            <a:schemeClr val="accent1">
              <a:lumMod val="40000"/>
              <a:lumOff val="6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100"/>
              <a:t>TV</a:t>
            </a:r>
            <a:r>
              <a:rPr lang="es-PY" sz="1100" baseline="0"/>
              <a:t> PAGA </a:t>
            </a:r>
            <a:endParaRPr lang="es-PY" sz="1100"/>
          </a:p>
        </xdr:txBody>
      </xdr:sp>
      <xdr:sp macro="" textlink="">
        <xdr:nvSpPr>
          <xdr:cNvPr id="19" name="Operación manual 18">
            <a:hlinkClick xmlns:r="http://schemas.openxmlformats.org/officeDocument/2006/relationships" r:id="rId15"/>
          </xdr:cNvPr>
          <xdr:cNvSpPr/>
        </xdr:nvSpPr>
        <xdr:spPr>
          <a:xfrm rot="16200000">
            <a:off x="-480336" y="7026245"/>
            <a:ext cx="1284522" cy="323850"/>
          </a:xfrm>
          <a:prstGeom prst="flowChartManualOperation">
            <a:avLst/>
          </a:prstGeom>
          <a:solidFill>
            <a:schemeClr val="accent1">
              <a:lumMod val="40000"/>
              <a:lumOff val="6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100"/>
              <a:t>INGRESOS</a:t>
            </a:r>
          </a:p>
        </xdr:txBody>
      </xdr:sp>
      <xdr:sp macro="" textlink="">
        <xdr:nvSpPr>
          <xdr:cNvPr id="24" name="Operación manual 23">
            <a:hlinkClick xmlns:r="http://schemas.openxmlformats.org/officeDocument/2006/relationships" r:id="rId16"/>
          </xdr:cNvPr>
          <xdr:cNvSpPr/>
        </xdr:nvSpPr>
        <xdr:spPr>
          <a:xfrm rot="16200000">
            <a:off x="-513534" y="8009833"/>
            <a:ext cx="1350919" cy="323850"/>
          </a:xfrm>
          <a:prstGeom prst="flowChartManualOperation">
            <a:avLst/>
          </a:prstGeom>
          <a:solidFill>
            <a:schemeClr val="accent1">
              <a:lumMod val="40000"/>
              <a:lumOff val="6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100"/>
              <a:t>CII</a:t>
            </a:r>
          </a:p>
        </xdr:txBody>
      </xdr:sp>
      <xdr:sp macro="" textlink="">
        <xdr:nvSpPr>
          <xdr:cNvPr id="12" name="Operación manual 11">
            <a:hlinkClick xmlns:r="http://schemas.openxmlformats.org/officeDocument/2006/relationships" r:id="rId17"/>
          </xdr:cNvPr>
          <xdr:cNvSpPr/>
        </xdr:nvSpPr>
        <xdr:spPr>
          <a:xfrm rot="16200000">
            <a:off x="-480336" y="9009170"/>
            <a:ext cx="1284522" cy="323850"/>
          </a:xfrm>
          <a:prstGeom prst="flowChartManualOperation">
            <a:avLst/>
          </a:prstGeom>
          <a:solidFill>
            <a:schemeClr val="accent1">
              <a:lumMod val="7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Y" sz="1100"/>
              <a:t>GRÁFICOS</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milce_portillo\Desktop\Gr&#225;ficos%20-mercados%202021-23-03-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emilce_portillo\Desktop\Estado%20de%20velocidad%20media%20de%20bajada%20para%20conexiones%20fijas%20V7-%20ajustado%2024-03-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row r="3">
          <cell r="G3">
            <v>2019</v>
          </cell>
          <cell r="H3">
            <v>2020</v>
          </cell>
          <cell r="I3">
            <v>2021</v>
          </cell>
        </row>
        <row r="4">
          <cell r="G4">
            <v>4313734</v>
          </cell>
          <cell r="H4">
            <v>4436390</v>
          </cell>
          <cell r="I4">
            <v>4672038</v>
          </cell>
        </row>
        <row r="5">
          <cell r="G5">
            <v>412186</v>
          </cell>
          <cell r="H5">
            <v>562369</v>
          </cell>
          <cell r="I5">
            <v>722685</v>
          </cell>
        </row>
        <row r="16">
          <cell r="F16" t="str">
            <v xml:space="preserve"> ADSL</v>
          </cell>
          <cell r="G16">
            <v>47632</v>
          </cell>
          <cell r="H16">
            <v>42171</v>
          </cell>
          <cell r="I16">
            <v>28613</v>
          </cell>
        </row>
        <row r="17">
          <cell r="F17" t="str">
            <v>HFC</v>
          </cell>
          <cell r="G17">
            <v>278476</v>
          </cell>
          <cell r="H17">
            <v>302991</v>
          </cell>
          <cell r="I17">
            <v>347119</v>
          </cell>
        </row>
        <row r="18">
          <cell r="F18" t="str">
            <v>FO</v>
          </cell>
          <cell r="G18">
            <v>74879</v>
          </cell>
          <cell r="H18">
            <v>207383</v>
          </cell>
          <cell r="I18">
            <v>330862</v>
          </cell>
        </row>
        <row r="19">
          <cell r="F19" t="str">
            <v>WIMAX</v>
          </cell>
          <cell r="G19">
            <v>6111</v>
          </cell>
          <cell r="H19">
            <v>4425</v>
          </cell>
          <cell r="I19">
            <v>550</v>
          </cell>
        </row>
        <row r="20">
          <cell r="F20" t="str">
            <v>RLAN</v>
          </cell>
          <cell r="G20">
            <v>5080</v>
          </cell>
          <cell r="H20">
            <v>5391</v>
          </cell>
          <cell r="I20">
            <v>15533</v>
          </cell>
        </row>
        <row r="21">
          <cell r="F21" t="str">
            <v>SAT</v>
          </cell>
          <cell r="G21">
            <v>8</v>
          </cell>
          <cell r="H21">
            <v>8</v>
          </cell>
          <cell r="I21">
            <v>8</v>
          </cell>
        </row>
        <row r="26">
          <cell r="F26">
            <v>2011</v>
          </cell>
          <cell r="G26">
            <v>2012</v>
          </cell>
          <cell r="H26">
            <v>2013</v>
          </cell>
          <cell r="I26">
            <v>2014</v>
          </cell>
          <cell r="J26">
            <v>2015</v>
          </cell>
          <cell r="K26">
            <v>2016</v>
          </cell>
          <cell r="L26">
            <v>2017</v>
          </cell>
          <cell r="M26">
            <v>2018</v>
          </cell>
          <cell r="N26">
            <v>2019</v>
          </cell>
          <cell r="O26">
            <v>2020</v>
          </cell>
          <cell r="P26">
            <v>2021</v>
          </cell>
        </row>
        <row r="27">
          <cell r="F27">
            <v>1.83E-2</v>
          </cell>
          <cell r="G27">
            <v>2.0400000000000001E-2</v>
          </cell>
          <cell r="H27">
            <v>2.3E-2</v>
          </cell>
          <cell r="I27">
            <v>2.6800000000000001E-2</v>
          </cell>
          <cell r="J27">
            <v>3.1099999999999999E-2</v>
          </cell>
          <cell r="K27">
            <v>3.5499999999999997E-2</v>
          </cell>
          <cell r="L27">
            <v>3.95E-2</v>
          </cell>
          <cell r="M27">
            <v>4.8000000000000001E-2</v>
          </cell>
          <cell r="N27">
            <v>5.2999999999999999E-2</v>
          </cell>
          <cell r="O27">
            <v>7.7539560592289294E-2</v>
          </cell>
          <cell r="P27">
            <v>9.8282097821335887E-2</v>
          </cell>
        </row>
        <row r="32">
          <cell r="F32">
            <v>9.5000000000000001E-2</v>
          </cell>
          <cell r="G32">
            <v>0.15</v>
          </cell>
          <cell r="H32">
            <v>0.20899999999999999</v>
          </cell>
          <cell r="I32">
            <v>0.314</v>
          </cell>
          <cell r="J32">
            <v>0.436</v>
          </cell>
          <cell r="K32">
            <v>0.45100000000000001</v>
          </cell>
          <cell r="L32">
            <v>0.46400000000000002</v>
          </cell>
          <cell r="M32">
            <v>0.53700000000000003</v>
          </cell>
          <cell r="N32">
            <v>0.60309999999999997</v>
          </cell>
          <cell r="O32">
            <v>0.6116904225091111</v>
          </cell>
          <cell r="P32">
            <v>0.63538880120026575</v>
          </cell>
        </row>
        <row r="36">
          <cell r="G36" t="str">
            <v>Prepago</v>
          </cell>
          <cell r="H36" t="str">
            <v>Pospago</v>
          </cell>
        </row>
        <row r="38">
          <cell r="G38">
            <v>0.81190594595109711</v>
          </cell>
          <cell r="H38">
            <v>0.18809405404890286</v>
          </cell>
        </row>
        <row r="43">
          <cell r="G43" t="str">
            <v xml:space="preserve">Móvil </v>
          </cell>
          <cell r="H43" t="str">
            <v xml:space="preserve">Fija </v>
          </cell>
        </row>
        <row r="45">
          <cell r="G45">
            <v>0.97506175843267762</v>
          </cell>
          <cell r="H45">
            <v>2.4938241567322345E-2</v>
          </cell>
        </row>
        <row r="51">
          <cell r="G51" t="str">
            <v xml:space="preserve">IPTV </v>
          </cell>
          <cell r="I51">
            <v>9.3470966134396889E-3</v>
          </cell>
        </row>
        <row r="52">
          <cell r="G52" t="str">
            <v>DATDH</v>
          </cell>
          <cell r="I52">
            <v>0.49890415045842085</v>
          </cell>
        </row>
        <row r="53">
          <cell r="G53" t="str">
            <v xml:space="preserve">CABLE DISTRIBUCIÓN </v>
          </cell>
          <cell r="I53">
            <v>0.49174875292813947</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
      <sheetName val="2015"/>
      <sheetName val="2016"/>
      <sheetName val="2017"/>
      <sheetName val="2018"/>
      <sheetName val="2019"/>
      <sheetName val="2020"/>
      <sheetName val="2021"/>
      <sheetName val="calculo 2018"/>
      <sheetName val="cal2018"/>
      <sheetName val="cal2019"/>
      <sheetName val="Hoja4"/>
      <sheetName val="HISTORICO "/>
    </sheetNames>
    <sheetDataSet>
      <sheetData sheetId="0">
        <row r="7">
          <cell r="R7">
            <v>4.1971343034455317E-3</v>
          </cell>
          <cell r="V7">
            <v>1.8937743723427146E-3</v>
          </cell>
          <cell r="X7" t="str">
            <v xml:space="preserve">&lt;512 Kbps </v>
          </cell>
          <cell r="Z7">
            <v>2.2139659741104354E-5</v>
          </cell>
        </row>
        <row r="8">
          <cell r="R8">
            <v>1.7414468225509842E-2</v>
          </cell>
          <cell r="V8">
            <v>9.8565176956766816E-3</v>
          </cell>
          <cell r="X8" t="str">
            <v xml:space="preserve">&lt;2 Mbps </v>
          </cell>
          <cell r="Z8">
            <v>4.2729543300331404E-3</v>
          </cell>
        </row>
        <row r="9">
          <cell r="R9">
            <v>0.11956010150757182</v>
          </cell>
          <cell r="V9">
            <v>6.9781584689056472E-2</v>
          </cell>
          <cell r="X9" t="str">
            <v xml:space="preserve">&lt;4 Mbps </v>
          </cell>
          <cell r="Z9">
            <v>3.9491618063194893E-2</v>
          </cell>
        </row>
        <row r="10">
          <cell r="R10">
            <v>2.6631181068740812E-2</v>
          </cell>
          <cell r="V10">
            <v>2.7570865392651443E-2</v>
          </cell>
          <cell r="X10" t="str">
            <v xml:space="preserve">&lt;6 Mbps </v>
          </cell>
          <cell r="Z10">
            <v>2.3952344382407273E-2</v>
          </cell>
        </row>
        <row r="11">
          <cell r="R11">
            <v>1.088586220783821E-2</v>
          </cell>
          <cell r="V11">
            <v>1.1243507376829092E-2</v>
          </cell>
          <cell r="X11" t="str">
            <v xml:space="preserve">&lt;8 Mbps </v>
          </cell>
          <cell r="Z11">
            <v>4.0197319717442592E-3</v>
          </cell>
        </row>
        <row r="12">
          <cell r="R12">
            <v>3.2582377858539589E-3</v>
          </cell>
          <cell r="V12">
            <v>1.5292450330654783E-3</v>
          </cell>
          <cell r="X12" t="str">
            <v xml:space="preserve">&lt;10 Mbps </v>
          </cell>
          <cell r="Z12">
            <v>1.6065090599638847E-3</v>
          </cell>
        </row>
        <row r="13">
          <cell r="R13">
            <v>0.12308278301543478</v>
          </cell>
          <cell r="V13">
            <v>1.4823007669341659E-2</v>
          </cell>
          <cell r="X13" t="str">
            <v xml:space="preserve">&lt;15 Mbps </v>
          </cell>
          <cell r="Z13">
            <v>1.6098300089250502E-2</v>
          </cell>
        </row>
        <row r="14">
          <cell r="R14">
            <v>7.9090507683424475E-4</v>
          </cell>
          <cell r="V14">
            <v>9.0865606034472031E-4</v>
          </cell>
          <cell r="X14" t="str">
            <v xml:space="preserve">&lt;20 Mbps </v>
          </cell>
          <cell r="Z14">
            <v>2.8331845824944479E-2</v>
          </cell>
        </row>
        <row r="15">
          <cell r="R15">
            <v>0.41194509274938984</v>
          </cell>
          <cell r="V15">
            <v>0.25934039749701709</v>
          </cell>
          <cell r="X15" t="str">
            <v xml:space="preserve">&lt;25 Mbps </v>
          </cell>
          <cell r="Z15">
            <v>1.4666140849747815E-2</v>
          </cell>
        </row>
        <row r="16">
          <cell r="R16">
            <v>4.6823521419941483E-4</v>
          </cell>
          <cell r="V16">
            <v>4.8366819650443038E-4</v>
          </cell>
          <cell r="X16" t="str">
            <v xml:space="preserve">&lt;30 Mbps </v>
          </cell>
          <cell r="Z16">
            <v>7.2964016134277037E-3</v>
          </cell>
        </row>
        <row r="17">
          <cell r="R17">
            <v>1.4968970319224817E-3</v>
          </cell>
          <cell r="V17">
            <v>1.8919961804438011E-3</v>
          </cell>
          <cell r="X17" t="str">
            <v xml:space="preserve">&lt;35 Mbps </v>
          </cell>
          <cell r="Z17">
            <v>3.0870988051502385E-3</v>
          </cell>
        </row>
        <row r="18">
          <cell r="R18">
            <v>1.213044596371541E-5</v>
          </cell>
          <cell r="V18">
            <v>5.1567565068487061E-5</v>
          </cell>
          <cell r="X18" t="str">
            <v xml:space="preserve">&lt;40 Mbps </v>
          </cell>
          <cell r="Z18">
            <v>2.3523388474923377E-5</v>
          </cell>
        </row>
        <row r="19">
          <cell r="R19">
            <v>7.0873343587603652E-2</v>
          </cell>
          <cell r="V19">
            <v>1.5948603141353809E-2</v>
          </cell>
          <cell r="X19" t="str">
            <v xml:space="preserve">&lt;45 Mbps </v>
          </cell>
          <cell r="Z19">
            <v>2.5515957851622766E-3</v>
          </cell>
        </row>
        <row r="20">
          <cell r="R20">
            <v>2.7172198958722517E-3</v>
          </cell>
          <cell r="V20">
            <v>0</v>
          </cell>
          <cell r="X20" t="str">
            <v xml:space="preserve">&lt;50 Mbps </v>
          </cell>
          <cell r="Z20">
            <v>8.3023724029141323E-6</v>
          </cell>
        </row>
        <row r="21">
          <cell r="R21">
            <v>3.2946291237451052E-3</v>
          </cell>
          <cell r="V21">
            <v>4.0848624301837402E-2</v>
          </cell>
          <cell r="X21" t="str">
            <v xml:space="preserve">&lt;60 Mbps </v>
          </cell>
          <cell r="Z21">
            <v>1.2309650816054021E-2</v>
          </cell>
        </row>
        <row r="22">
          <cell r="R22">
            <v>0.10965195324440907</v>
          </cell>
          <cell r="V22">
            <v>0.10808383819164996</v>
          </cell>
          <cell r="X22" t="str">
            <v xml:space="preserve">&lt;70 Mbps </v>
          </cell>
          <cell r="Z22">
            <v>0.23667711381860701</v>
          </cell>
        </row>
        <row r="23">
          <cell r="R23">
            <v>4.8521783854861636E-6</v>
          </cell>
          <cell r="V23">
            <v>1.778191898913347E-6</v>
          </cell>
          <cell r="X23" t="str">
            <v xml:space="preserve">&lt;80 Mbps </v>
          </cell>
          <cell r="Z23">
            <v>1.7033700713312162E-3</v>
          </cell>
        </row>
        <row r="24">
          <cell r="R24">
            <v>6.3789163144793853E-2</v>
          </cell>
          <cell r="V24">
            <v>3.5610070967638685E-2</v>
          </cell>
          <cell r="X24" t="str">
            <v xml:space="preserve">&lt;100 Mbps </v>
          </cell>
          <cell r="Z24">
            <v>2.5801005970789485E-2</v>
          </cell>
        </row>
        <row r="25">
          <cell r="R25">
            <v>2.1114254244443041E-2</v>
          </cell>
          <cell r="V25">
            <v>0.39648522589260787</v>
          </cell>
          <cell r="X25" t="str">
            <v xml:space="preserve">&lt;400 Mbps </v>
          </cell>
          <cell r="Z25">
            <v>0.57165708434518492</v>
          </cell>
        </row>
        <row r="26">
          <cell r="R26">
            <v>8.8115559480428738E-3</v>
          </cell>
          <cell r="V26">
            <v>3.6470715846712745E-3</v>
          </cell>
          <cell r="X26" t="str">
            <v xml:space="preserve">&gt;=500 Mbps </v>
          </cell>
          <cell r="Z26">
            <v>6.4232687823879003E-3</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2:AB2"/>
  <sheetViews>
    <sheetView tabSelected="1" zoomScaleNormal="100" workbookViewId="0"/>
  </sheetViews>
  <sheetFormatPr baseColWidth="10" defaultRowHeight="15"/>
  <cols>
    <col min="1" max="28" width="11.42578125" style="42"/>
  </cols>
  <sheetData>
    <row r="2" spans="10:13">
      <c r="J2"/>
      <c r="M2"/>
    </row>
  </sheetData>
  <sheetProtection algorithmName="SHA-512" hashValue="uPdPi1OCTA1PjSdl7jPTku9W5YnM05MAR/vKAMIhADJnaULJQWcl+G/Anz2OYiEawv1cMoSgKuh4WR5Yl0T27Q==" saltValue="Iz5NVjjMlOtrW0WxP3aBYw==" spinCount="100000" sheet="1" formatCells="0" formatColumns="0" formatRows="0" insertColumns="0" insertRows="0" insertHyperlinks="0" deleteColumns="0" deleteRows="0"/>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AQ196"/>
  <sheetViews>
    <sheetView zoomScaleNormal="100" workbookViewId="0"/>
  </sheetViews>
  <sheetFormatPr baseColWidth="10" defaultRowHeight="15"/>
  <cols>
    <col min="1" max="1" width="11.42578125" style="42"/>
    <col min="2" max="2" width="7" style="1" customWidth="1"/>
    <col min="3" max="3" width="13.28515625" customWidth="1"/>
    <col min="5" max="5" width="14" customWidth="1"/>
    <col min="9" max="9" width="12.7109375" customWidth="1"/>
    <col min="11" max="13" width="11.42578125" customWidth="1"/>
    <col min="14" max="14" width="13.28515625" customWidth="1"/>
    <col min="15" max="17" width="11.42578125" customWidth="1"/>
    <col min="18" max="43" width="11.42578125" style="42"/>
  </cols>
  <sheetData>
    <row r="1" spans="2:17" s="42" customFormat="1" ht="15" customHeight="1">
      <c r="B1" s="53"/>
      <c r="C1" s="99"/>
      <c r="D1" s="99"/>
      <c r="E1" s="99"/>
      <c r="F1" s="99"/>
      <c r="G1" s="99"/>
      <c r="H1" s="99"/>
      <c r="I1" s="99"/>
      <c r="J1" s="99"/>
      <c r="K1" s="99"/>
      <c r="L1" s="99"/>
      <c r="M1" s="99"/>
      <c r="N1" s="99"/>
      <c r="O1" s="99"/>
      <c r="P1" s="99"/>
    </row>
    <row r="2" spans="2:17" s="42" customFormat="1" ht="15.75" customHeight="1">
      <c r="B2" s="53"/>
      <c r="C2" s="99"/>
      <c r="D2" s="99"/>
      <c r="E2" s="99"/>
      <c r="F2" s="99"/>
      <c r="G2" s="99"/>
      <c r="H2" s="99"/>
      <c r="I2" s="99"/>
      <c r="J2" s="99"/>
      <c r="K2" s="99"/>
      <c r="L2" s="99"/>
      <c r="M2" s="99"/>
      <c r="N2" s="99"/>
      <c r="O2" s="99"/>
      <c r="P2" s="99"/>
    </row>
    <row r="3" spans="2:17" s="42" customFormat="1">
      <c r="B3" s="53"/>
    </row>
    <row r="4" spans="2:17" s="42" customFormat="1"/>
    <row r="5" spans="2:17" s="42" customFormat="1">
      <c r="B5" s="53"/>
    </row>
    <row r="6" spans="2:17" s="42" customFormat="1">
      <c r="B6" s="53"/>
    </row>
    <row r="7" spans="2:17" s="42" customFormat="1">
      <c r="B7" s="53"/>
    </row>
    <row r="8" spans="2:17" s="42" customFormat="1">
      <c r="B8" s="53"/>
    </row>
    <row r="9" spans="2:17" s="42" customFormat="1">
      <c r="B9" s="53"/>
    </row>
    <row r="10" spans="2:17" s="42" customFormat="1">
      <c r="B10" s="53"/>
    </row>
    <row r="11" spans="2:17" s="42" customFormat="1">
      <c r="B11" s="53"/>
    </row>
    <row r="12" spans="2:17" s="42" customFormat="1">
      <c r="B12" s="53"/>
    </row>
    <row r="13" spans="2:17" s="42" customFormat="1">
      <c r="B13" s="53"/>
    </row>
    <row r="14" spans="2:17" s="42" customFormat="1" ht="15.75" thickBot="1">
      <c r="B14" s="53"/>
    </row>
    <row r="15" spans="2:17">
      <c r="B15" s="347" t="s">
        <v>2</v>
      </c>
      <c r="C15" s="349" t="s">
        <v>0</v>
      </c>
      <c r="D15" s="350"/>
      <c r="E15" s="349" t="s">
        <v>3</v>
      </c>
      <c r="F15" s="350"/>
      <c r="G15" s="349" t="s">
        <v>4</v>
      </c>
      <c r="H15" s="350"/>
      <c r="I15" s="349" t="s">
        <v>5</v>
      </c>
      <c r="J15" s="350"/>
      <c r="K15" s="349" t="s">
        <v>1</v>
      </c>
      <c r="L15" s="357"/>
      <c r="M15" s="350"/>
      <c r="N15" s="351" t="s">
        <v>6</v>
      </c>
      <c r="O15" s="353" t="s">
        <v>7</v>
      </c>
      <c r="P15" s="355" t="s">
        <v>8</v>
      </c>
      <c r="Q15" s="347" t="s">
        <v>405</v>
      </c>
    </row>
    <row r="16" spans="2:17" ht="30.75" thickBot="1">
      <c r="B16" s="348"/>
      <c r="C16" s="103" t="s">
        <v>9</v>
      </c>
      <c r="D16" s="104" t="s">
        <v>10</v>
      </c>
      <c r="E16" s="103" t="s">
        <v>9</v>
      </c>
      <c r="F16" s="104" t="s">
        <v>10</v>
      </c>
      <c r="G16" s="103" t="s">
        <v>9</v>
      </c>
      <c r="H16" s="104" t="s">
        <v>10</v>
      </c>
      <c r="I16" s="103" t="s">
        <v>9</v>
      </c>
      <c r="J16" s="104" t="s">
        <v>10</v>
      </c>
      <c r="K16" s="105" t="s">
        <v>11</v>
      </c>
      <c r="L16" s="106" t="s">
        <v>12</v>
      </c>
      <c r="M16" s="107" t="s">
        <v>13</v>
      </c>
      <c r="N16" s="352"/>
      <c r="O16" s="354"/>
      <c r="P16" s="356"/>
      <c r="Q16" s="348"/>
    </row>
    <row r="17" spans="2:17" s="42" customFormat="1">
      <c r="B17" s="75">
        <v>44197</v>
      </c>
      <c r="C17" s="78">
        <v>2720132</v>
      </c>
      <c r="D17" s="79">
        <v>859787</v>
      </c>
      <c r="E17" s="78">
        <v>1831257</v>
      </c>
      <c r="F17" s="79">
        <v>361752</v>
      </c>
      <c r="G17" s="78">
        <v>320175</v>
      </c>
      <c r="H17" s="79">
        <v>37021</v>
      </c>
      <c r="I17" s="78">
        <v>1366821</v>
      </c>
      <c r="J17" s="79">
        <v>407765</v>
      </c>
      <c r="K17" s="78">
        <v>2407</v>
      </c>
      <c r="L17" s="41">
        <v>26761</v>
      </c>
      <c r="M17" s="79">
        <v>217007</v>
      </c>
      <c r="N17" s="84">
        <v>7904710</v>
      </c>
      <c r="O17" s="88">
        <f t="shared" ref="O17:P27" si="0">C17+E17+G17+I17</f>
        <v>6238385</v>
      </c>
      <c r="P17" s="89">
        <f t="shared" si="0"/>
        <v>1666325</v>
      </c>
      <c r="Q17" s="96">
        <f t="shared" ref="Q17:Q28" si="1">K17+L17+M17</f>
        <v>246175</v>
      </c>
    </row>
    <row r="18" spans="2:17" s="42" customFormat="1">
      <c r="B18" s="76">
        <v>44228</v>
      </c>
      <c r="C18" s="80">
        <v>2756456</v>
      </c>
      <c r="D18" s="7">
        <v>865009</v>
      </c>
      <c r="E18" s="80">
        <v>1825377</v>
      </c>
      <c r="F18" s="7">
        <v>363572</v>
      </c>
      <c r="G18" s="80">
        <v>321207</v>
      </c>
      <c r="H18" s="7">
        <v>36842</v>
      </c>
      <c r="I18" s="80">
        <v>1378183</v>
      </c>
      <c r="J18" s="7">
        <v>411741</v>
      </c>
      <c r="K18" s="80">
        <v>1246</v>
      </c>
      <c r="L18" s="3">
        <v>26698</v>
      </c>
      <c r="M18" s="7">
        <v>216459</v>
      </c>
      <c r="N18" s="85">
        <v>7958387</v>
      </c>
      <c r="O18" s="90">
        <f t="shared" si="0"/>
        <v>6281223</v>
      </c>
      <c r="P18" s="91">
        <f t="shared" si="0"/>
        <v>1677164</v>
      </c>
      <c r="Q18" s="97">
        <f t="shared" si="1"/>
        <v>244403</v>
      </c>
    </row>
    <row r="19" spans="2:17" s="42" customFormat="1">
      <c r="B19" s="75">
        <v>44256</v>
      </c>
      <c r="C19" s="80">
        <v>2760802</v>
      </c>
      <c r="D19" s="7">
        <v>869748</v>
      </c>
      <c r="E19" s="80">
        <v>1820746</v>
      </c>
      <c r="F19" s="7">
        <v>367874</v>
      </c>
      <c r="G19" s="80">
        <v>322001</v>
      </c>
      <c r="H19" s="7">
        <v>37288</v>
      </c>
      <c r="I19" s="80">
        <v>1382764</v>
      </c>
      <c r="J19" s="7">
        <v>415749</v>
      </c>
      <c r="K19" s="80">
        <v>1181</v>
      </c>
      <c r="L19" s="3">
        <v>26273</v>
      </c>
      <c r="M19" s="7">
        <v>214856</v>
      </c>
      <c r="N19" s="85">
        <v>7976972</v>
      </c>
      <c r="O19" s="90">
        <f t="shared" si="0"/>
        <v>6286313</v>
      </c>
      <c r="P19" s="91">
        <f t="shared" si="0"/>
        <v>1690659</v>
      </c>
      <c r="Q19" s="97">
        <f t="shared" si="1"/>
        <v>242310</v>
      </c>
    </row>
    <row r="20" spans="2:17" s="42" customFormat="1">
      <c r="B20" s="76">
        <v>44287</v>
      </c>
      <c r="C20" s="80">
        <v>2774894</v>
      </c>
      <c r="D20" s="7">
        <v>875380</v>
      </c>
      <c r="E20" s="80">
        <v>1806093</v>
      </c>
      <c r="F20" s="7">
        <v>369458</v>
      </c>
      <c r="G20" s="80">
        <v>323038</v>
      </c>
      <c r="H20" s="7">
        <v>18891</v>
      </c>
      <c r="I20" s="80">
        <v>1388447</v>
      </c>
      <c r="J20" s="7">
        <v>417864</v>
      </c>
      <c r="K20" s="80">
        <v>1142</v>
      </c>
      <c r="L20" s="3">
        <v>25616</v>
      </c>
      <c r="M20" s="7">
        <v>211016</v>
      </c>
      <c r="N20" s="85">
        <v>7974065</v>
      </c>
      <c r="O20" s="90">
        <f t="shared" si="0"/>
        <v>6292472</v>
      </c>
      <c r="P20" s="91">
        <f t="shared" si="0"/>
        <v>1681593</v>
      </c>
      <c r="Q20" s="97">
        <f t="shared" si="1"/>
        <v>237774</v>
      </c>
    </row>
    <row r="21" spans="2:17" s="42" customFormat="1">
      <c r="B21" s="75">
        <v>44317</v>
      </c>
      <c r="C21" s="80">
        <v>2781513</v>
      </c>
      <c r="D21" s="7">
        <v>881967</v>
      </c>
      <c r="E21" s="80">
        <v>1800813</v>
      </c>
      <c r="F21" s="7">
        <v>368747</v>
      </c>
      <c r="G21" s="80">
        <v>323961</v>
      </c>
      <c r="H21" s="7">
        <v>18842</v>
      </c>
      <c r="I21" s="80">
        <v>1396149</v>
      </c>
      <c r="J21" s="7">
        <v>419399</v>
      </c>
      <c r="K21" s="80">
        <v>1148</v>
      </c>
      <c r="L21" s="3">
        <v>25029</v>
      </c>
      <c r="M21" s="7">
        <v>207776</v>
      </c>
      <c r="N21" s="85">
        <v>7991391</v>
      </c>
      <c r="O21" s="90">
        <f t="shared" si="0"/>
        <v>6302436</v>
      </c>
      <c r="P21" s="91">
        <f t="shared" si="0"/>
        <v>1688955</v>
      </c>
      <c r="Q21" s="97">
        <f t="shared" si="1"/>
        <v>233953</v>
      </c>
    </row>
    <row r="22" spans="2:17" s="42" customFormat="1">
      <c r="B22" s="76">
        <v>44348</v>
      </c>
      <c r="C22" s="80">
        <v>2777236</v>
      </c>
      <c r="D22" s="7">
        <v>889518</v>
      </c>
      <c r="E22" s="80">
        <v>1794902</v>
      </c>
      <c r="F22" s="7">
        <v>369243</v>
      </c>
      <c r="G22" s="80">
        <v>324818</v>
      </c>
      <c r="H22" s="7">
        <v>18877</v>
      </c>
      <c r="I22" s="80">
        <v>1408231</v>
      </c>
      <c r="J22" s="7">
        <v>423284</v>
      </c>
      <c r="K22" s="80">
        <v>1117</v>
      </c>
      <c r="L22" s="3">
        <v>22521</v>
      </c>
      <c r="M22" s="7">
        <v>191046</v>
      </c>
      <c r="N22" s="85">
        <v>8006109</v>
      </c>
      <c r="O22" s="90">
        <f t="shared" si="0"/>
        <v>6305187</v>
      </c>
      <c r="P22" s="91">
        <f t="shared" si="0"/>
        <v>1700922</v>
      </c>
      <c r="Q22" s="97">
        <f t="shared" si="1"/>
        <v>214684</v>
      </c>
    </row>
    <row r="23" spans="2:17" s="42" customFormat="1">
      <c r="B23" s="75">
        <v>44378</v>
      </c>
      <c r="C23" s="80">
        <v>2784938</v>
      </c>
      <c r="D23" s="7">
        <v>599353</v>
      </c>
      <c r="E23" s="80">
        <v>1797837</v>
      </c>
      <c r="F23" s="7">
        <v>372791</v>
      </c>
      <c r="G23" s="80">
        <v>325547</v>
      </c>
      <c r="H23" s="7">
        <v>18858</v>
      </c>
      <c r="I23" s="80">
        <v>1423606</v>
      </c>
      <c r="J23" s="7">
        <v>427249</v>
      </c>
      <c r="K23" s="80">
        <v>1076</v>
      </c>
      <c r="L23" s="3">
        <v>22057</v>
      </c>
      <c r="M23" s="7">
        <v>186915</v>
      </c>
      <c r="N23" s="85">
        <v>7750179</v>
      </c>
      <c r="O23" s="90">
        <f t="shared" si="0"/>
        <v>6331928</v>
      </c>
      <c r="P23" s="91">
        <f t="shared" si="0"/>
        <v>1418251</v>
      </c>
      <c r="Q23" s="97">
        <f t="shared" si="1"/>
        <v>210048</v>
      </c>
    </row>
    <row r="24" spans="2:17" s="42" customFormat="1">
      <c r="B24" s="76">
        <v>44409</v>
      </c>
      <c r="C24" s="80">
        <v>2814842</v>
      </c>
      <c r="D24" s="7">
        <v>606417</v>
      </c>
      <c r="E24" s="80">
        <v>1799611</v>
      </c>
      <c r="F24" s="7">
        <v>376106</v>
      </c>
      <c r="G24" s="80">
        <v>326544</v>
      </c>
      <c r="H24" s="7">
        <v>18770</v>
      </c>
      <c r="I24" s="80">
        <v>1427817</v>
      </c>
      <c r="J24" s="7">
        <v>432729</v>
      </c>
      <c r="K24" s="80">
        <v>1121</v>
      </c>
      <c r="L24" s="3">
        <v>21731</v>
      </c>
      <c r="M24" s="7">
        <v>183713</v>
      </c>
      <c r="N24" s="85">
        <v>7802836</v>
      </c>
      <c r="O24" s="90">
        <f t="shared" si="0"/>
        <v>6368814</v>
      </c>
      <c r="P24" s="91">
        <f t="shared" si="0"/>
        <v>1434022</v>
      </c>
      <c r="Q24" s="97">
        <f t="shared" si="1"/>
        <v>206565</v>
      </c>
    </row>
    <row r="25" spans="2:17" s="42" customFormat="1">
      <c r="B25" s="75">
        <v>44440</v>
      </c>
      <c r="C25" s="80">
        <v>2869761</v>
      </c>
      <c r="D25" s="7">
        <v>613554</v>
      </c>
      <c r="E25" s="80">
        <v>1799326</v>
      </c>
      <c r="F25" s="7">
        <v>381914</v>
      </c>
      <c r="G25" s="80">
        <v>327465</v>
      </c>
      <c r="H25" s="7">
        <v>18811</v>
      </c>
      <c r="I25" s="80">
        <v>1439266</v>
      </c>
      <c r="J25" s="7">
        <v>436933</v>
      </c>
      <c r="K25" s="80">
        <v>1131</v>
      </c>
      <c r="L25" s="3">
        <v>21666</v>
      </c>
      <c r="M25" s="7">
        <v>183336</v>
      </c>
      <c r="N25" s="85">
        <v>7887030</v>
      </c>
      <c r="O25" s="90">
        <f t="shared" si="0"/>
        <v>6435818</v>
      </c>
      <c r="P25" s="91">
        <f t="shared" si="0"/>
        <v>1451212</v>
      </c>
      <c r="Q25" s="97">
        <f t="shared" si="1"/>
        <v>206133</v>
      </c>
    </row>
    <row r="26" spans="2:17" s="42" customFormat="1">
      <c r="B26" s="76">
        <v>44470</v>
      </c>
      <c r="C26" s="80">
        <v>2868711</v>
      </c>
      <c r="D26" s="7">
        <v>624523</v>
      </c>
      <c r="E26" s="80">
        <v>1799221</v>
      </c>
      <c r="F26" s="7">
        <v>385938</v>
      </c>
      <c r="G26" s="80">
        <v>328298</v>
      </c>
      <c r="H26" s="7">
        <v>18809</v>
      </c>
      <c r="I26" s="80">
        <v>1444180</v>
      </c>
      <c r="J26" s="7">
        <v>442317</v>
      </c>
      <c r="K26" s="80">
        <v>1147</v>
      </c>
      <c r="L26" s="3">
        <v>21655</v>
      </c>
      <c r="M26" s="7">
        <v>182650</v>
      </c>
      <c r="N26" s="85">
        <v>7911997</v>
      </c>
      <c r="O26" s="90">
        <f t="shared" si="0"/>
        <v>6440410</v>
      </c>
      <c r="P26" s="91">
        <f t="shared" si="0"/>
        <v>1471587</v>
      </c>
      <c r="Q26" s="97">
        <f t="shared" si="1"/>
        <v>205452</v>
      </c>
    </row>
    <row r="27" spans="2:17" s="42" customFormat="1">
      <c r="B27" s="75">
        <v>44501</v>
      </c>
      <c r="C27" s="81">
        <v>2861593</v>
      </c>
      <c r="D27" s="15">
        <v>626995</v>
      </c>
      <c r="E27" s="81">
        <v>1794595</v>
      </c>
      <c r="F27" s="15">
        <v>391706</v>
      </c>
      <c r="G27" s="81">
        <v>329031</v>
      </c>
      <c r="H27" s="15">
        <v>18747</v>
      </c>
      <c r="I27" s="81">
        <v>1446285</v>
      </c>
      <c r="J27" s="15">
        <v>448012</v>
      </c>
      <c r="K27" s="81">
        <v>1165</v>
      </c>
      <c r="L27" s="51">
        <v>21661</v>
      </c>
      <c r="M27" s="15">
        <v>181806</v>
      </c>
      <c r="N27" s="86">
        <v>7916964</v>
      </c>
      <c r="O27" s="92">
        <f t="shared" si="0"/>
        <v>6431504</v>
      </c>
      <c r="P27" s="93">
        <f t="shared" si="0"/>
        <v>1485460</v>
      </c>
      <c r="Q27" s="97">
        <f t="shared" si="1"/>
        <v>204632</v>
      </c>
    </row>
    <row r="28" spans="2:17" s="42" customFormat="1" ht="15.75" thickBot="1">
      <c r="B28" s="77">
        <v>44531</v>
      </c>
      <c r="C28" s="82">
        <v>2890174</v>
      </c>
      <c r="D28" s="83">
        <v>635757</v>
      </c>
      <c r="E28" s="82">
        <v>1804972</v>
      </c>
      <c r="F28" s="83">
        <v>394353</v>
      </c>
      <c r="G28" s="82">
        <v>329351</v>
      </c>
      <c r="H28" s="83">
        <v>18653</v>
      </c>
      <c r="I28" s="82">
        <v>1450513</v>
      </c>
      <c r="J28" s="83">
        <v>451301</v>
      </c>
      <c r="K28" s="82">
        <v>1144</v>
      </c>
      <c r="L28" s="52">
        <v>21731</v>
      </c>
      <c r="M28" s="83">
        <v>181096</v>
      </c>
      <c r="N28" s="87">
        <v>7975074</v>
      </c>
      <c r="O28" s="94">
        <f>C28+E28+G28+I28</f>
        <v>6475010</v>
      </c>
      <c r="P28" s="95">
        <f>D28+F28+H28+J28</f>
        <v>1500064</v>
      </c>
      <c r="Q28" s="98">
        <f t="shared" si="1"/>
        <v>203971</v>
      </c>
    </row>
    <row r="29" spans="2:17" s="42" customFormat="1">
      <c r="B29" s="53"/>
    </row>
    <row r="30" spans="2:17" s="42" customFormat="1">
      <c r="B30" s="53"/>
    </row>
    <row r="31" spans="2:17" s="42" customFormat="1">
      <c r="B31" s="53"/>
    </row>
    <row r="32" spans="2:17" s="42" customFormat="1">
      <c r="B32" s="53"/>
    </row>
    <row r="33" spans="2:2" s="42" customFormat="1">
      <c r="B33" s="53"/>
    </row>
    <row r="34" spans="2:2" s="42" customFormat="1">
      <c r="B34" s="53"/>
    </row>
    <row r="35" spans="2:2" s="42" customFormat="1">
      <c r="B35" s="53"/>
    </row>
    <row r="36" spans="2:2" s="42" customFormat="1">
      <c r="B36" s="53"/>
    </row>
    <row r="37" spans="2:2" s="42" customFormat="1">
      <c r="B37" s="53"/>
    </row>
    <row r="38" spans="2:2" s="42" customFormat="1">
      <c r="B38" s="53"/>
    </row>
    <row r="39" spans="2:2" s="42" customFormat="1">
      <c r="B39" s="53"/>
    </row>
    <row r="40" spans="2:2" s="42" customFormat="1">
      <c r="B40" s="53"/>
    </row>
    <row r="41" spans="2:2" s="42" customFormat="1">
      <c r="B41" s="53"/>
    </row>
    <row r="42" spans="2:2" s="42" customFormat="1">
      <c r="B42" s="53"/>
    </row>
    <row r="43" spans="2:2" s="42" customFormat="1">
      <c r="B43" s="53"/>
    </row>
    <row r="44" spans="2:2" s="42" customFormat="1">
      <c r="B44" s="53"/>
    </row>
    <row r="45" spans="2:2" s="42" customFormat="1">
      <c r="B45" s="53"/>
    </row>
    <row r="46" spans="2:2" s="42" customFormat="1">
      <c r="B46" s="53"/>
    </row>
    <row r="47" spans="2:2" s="42" customFormat="1">
      <c r="B47" s="53"/>
    </row>
    <row r="48" spans="2:2" s="42" customFormat="1">
      <c r="B48" s="53"/>
    </row>
    <row r="49" spans="2:2" s="42" customFormat="1">
      <c r="B49" s="53"/>
    </row>
    <row r="50" spans="2:2" s="42" customFormat="1">
      <c r="B50" s="53"/>
    </row>
    <row r="51" spans="2:2" s="42" customFormat="1">
      <c r="B51" s="53"/>
    </row>
    <row r="52" spans="2:2" s="42" customFormat="1">
      <c r="B52" s="53"/>
    </row>
    <row r="53" spans="2:2" s="42" customFormat="1">
      <c r="B53" s="53"/>
    </row>
    <row r="54" spans="2:2" s="42" customFormat="1">
      <c r="B54" s="53"/>
    </row>
    <row r="55" spans="2:2" s="42" customFormat="1">
      <c r="B55" s="53"/>
    </row>
    <row r="56" spans="2:2" s="42" customFormat="1">
      <c r="B56" s="53"/>
    </row>
    <row r="57" spans="2:2" s="42" customFormat="1">
      <c r="B57" s="53"/>
    </row>
    <row r="58" spans="2:2" s="42" customFormat="1">
      <c r="B58" s="53"/>
    </row>
    <row r="59" spans="2:2" s="42" customFormat="1">
      <c r="B59" s="53"/>
    </row>
    <row r="60" spans="2:2" s="42" customFormat="1">
      <c r="B60" s="53"/>
    </row>
    <row r="61" spans="2:2" s="42" customFormat="1">
      <c r="B61" s="53"/>
    </row>
    <row r="62" spans="2:2" s="42" customFormat="1">
      <c r="B62" s="53"/>
    </row>
    <row r="63" spans="2:2" s="42" customFormat="1">
      <c r="B63" s="53"/>
    </row>
    <row r="64" spans="2:2" s="42" customFormat="1">
      <c r="B64" s="53"/>
    </row>
    <row r="65" spans="2:2" s="42" customFormat="1">
      <c r="B65" s="53"/>
    </row>
    <row r="66" spans="2:2" s="42" customFormat="1">
      <c r="B66" s="53"/>
    </row>
    <row r="67" spans="2:2" s="42" customFormat="1">
      <c r="B67" s="53"/>
    </row>
    <row r="68" spans="2:2" s="42" customFormat="1">
      <c r="B68" s="53"/>
    </row>
    <row r="69" spans="2:2" s="42" customFormat="1">
      <c r="B69" s="53"/>
    </row>
    <row r="70" spans="2:2" s="42" customFormat="1">
      <c r="B70" s="53"/>
    </row>
    <row r="71" spans="2:2" s="42" customFormat="1">
      <c r="B71" s="53"/>
    </row>
    <row r="72" spans="2:2" s="42" customFormat="1">
      <c r="B72" s="53"/>
    </row>
    <row r="73" spans="2:2" s="42" customFormat="1">
      <c r="B73" s="53"/>
    </row>
    <row r="74" spans="2:2" s="42" customFormat="1">
      <c r="B74" s="53"/>
    </row>
    <row r="75" spans="2:2" s="42" customFormat="1">
      <c r="B75" s="53"/>
    </row>
    <row r="76" spans="2:2" s="42" customFormat="1">
      <c r="B76" s="53"/>
    </row>
    <row r="77" spans="2:2" s="42" customFormat="1">
      <c r="B77" s="53"/>
    </row>
    <row r="78" spans="2:2" s="42" customFormat="1">
      <c r="B78" s="53"/>
    </row>
    <row r="79" spans="2:2" s="42" customFormat="1">
      <c r="B79" s="53"/>
    </row>
    <row r="80" spans="2:2" s="42" customFormat="1">
      <c r="B80" s="53"/>
    </row>
    <row r="81" spans="2:2" s="42" customFormat="1">
      <c r="B81" s="53"/>
    </row>
    <row r="82" spans="2:2" s="42" customFormat="1">
      <c r="B82" s="53"/>
    </row>
    <row r="83" spans="2:2" s="42" customFormat="1">
      <c r="B83" s="53"/>
    </row>
    <row r="84" spans="2:2" s="42" customFormat="1">
      <c r="B84" s="53"/>
    </row>
    <row r="85" spans="2:2" s="42" customFormat="1">
      <c r="B85" s="53"/>
    </row>
    <row r="86" spans="2:2" s="42" customFormat="1">
      <c r="B86" s="53"/>
    </row>
    <row r="87" spans="2:2" s="42" customFormat="1">
      <c r="B87" s="53"/>
    </row>
    <row r="88" spans="2:2" s="42" customFormat="1">
      <c r="B88" s="53"/>
    </row>
    <row r="89" spans="2:2" s="42" customFormat="1">
      <c r="B89" s="53"/>
    </row>
    <row r="90" spans="2:2" s="42" customFormat="1">
      <c r="B90" s="53"/>
    </row>
    <row r="91" spans="2:2" s="42" customFormat="1">
      <c r="B91" s="53"/>
    </row>
    <row r="92" spans="2:2" s="42" customFormat="1">
      <c r="B92" s="53"/>
    </row>
    <row r="93" spans="2:2" s="42" customFormat="1">
      <c r="B93" s="53"/>
    </row>
    <row r="94" spans="2:2" s="42" customFormat="1">
      <c r="B94" s="53"/>
    </row>
    <row r="95" spans="2:2" s="42" customFormat="1">
      <c r="B95" s="53"/>
    </row>
    <row r="96" spans="2:2" s="42" customFormat="1">
      <c r="B96" s="53"/>
    </row>
    <row r="97" spans="2:2" s="42" customFormat="1">
      <c r="B97" s="53"/>
    </row>
    <row r="98" spans="2:2" s="42" customFormat="1">
      <c r="B98" s="53"/>
    </row>
    <row r="99" spans="2:2" s="42" customFormat="1">
      <c r="B99" s="53"/>
    </row>
    <row r="100" spans="2:2" s="42" customFormat="1">
      <c r="B100" s="53"/>
    </row>
    <row r="101" spans="2:2" s="42" customFormat="1">
      <c r="B101" s="53"/>
    </row>
    <row r="102" spans="2:2" s="42" customFormat="1">
      <c r="B102" s="53"/>
    </row>
    <row r="103" spans="2:2" s="42" customFormat="1">
      <c r="B103" s="53"/>
    </row>
    <row r="104" spans="2:2" s="42" customFormat="1">
      <c r="B104" s="53"/>
    </row>
    <row r="105" spans="2:2" s="42" customFormat="1">
      <c r="B105" s="53"/>
    </row>
    <row r="106" spans="2:2" s="42" customFormat="1">
      <c r="B106" s="53"/>
    </row>
    <row r="107" spans="2:2" s="42" customFormat="1">
      <c r="B107" s="53"/>
    </row>
    <row r="108" spans="2:2" s="42" customFormat="1">
      <c r="B108" s="53"/>
    </row>
    <row r="109" spans="2:2" s="42" customFormat="1">
      <c r="B109" s="53"/>
    </row>
    <row r="110" spans="2:2" s="42" customFormat="1">
      <c r="B110" s="53"/>
    </row>
    <row r="111" spans="2:2" s="42" customFormat="1">
      <c r="B111" s="53"/>
    </row>
    <row r="112" spans="2:2" s="42" customFormat="1">
      <c r="B112" s="53"/>
    </row>
    <row r="113" spans="2:2" s="42" customFormat="1">
      <c r="B113" s="53"/>
    </row>
    <row r="114" spans="2:2" s="42" customFormat="1">
      <c r="B114" s="53"/>
    </row>
    <row r="115" spans="2:2" s="42" customFormat="1">
      <c r="B115" s="53"/>
    </row>
    <row r="116" spans="2:2" s="42" customFormat="1">
      <c r="B116" s="53"/>
    </row>
    <row r="117" spans="2:2" s="42" customFormat="1">
      <c r="B117" s="53"/>
    </row>
    <row r="118" spans="2:2" s="42" customFormat="1">
      <c r="B118" s="53"/>
    </row>
    <row r="119" spans="2:2" s="42" customFormat="1">
      <c r="B119" s="53"/>
    </row>
    <row r="120" spans="2:2" s="42" customFormat="1">
      <c r="B120" s="53"/>
    </row>
    <row r="121" spans="2:2" s="42" customFormat="1">
      <c r="B121" s="53"/>
    </row>
    <row r="122" spans="2:2" s="42" customFormat="1">
      <c r="B122" s="53"/>
    </row>
    <row r="123" spans="2:2" s="42" customFormat="1">
      <c r="B123" s="53"/>
    </row>
    <row r="124" spans="2:2" s="42" customFormat="1">
      <c r="B124" s="53"/>
    </row>
    <row r="125" spans="2:2" s="42" customFormat="1">
      <c r="B125" s="53"/>
    </row>
    <row r="126" spans="2:2" s="42" customFormat="1">
      <c r="B126" s="53"/>
    </row>
    <row r="127" spans="2:2" s="42" customFormat="1">
      <c r="B127" s="53"/>
    </row>
    <row r="128" spans="2:2" s="42" customFormat="1">
      <c r="B128" s="53"/>
    </row>
    <row r="129" spans="2:2" s="42" customFormat="1">
      <c r="B129" s="53"/>
    </row>
    <row r="130" spans="2:2" s="42" customFormat="1">
      <c r="B130" s="53"/>
    </row>
    <row r="131" spans="2:2" s="42" customFormat="1">
      <c r="B131" s="53"/>
    </row>
    <row r="132" spans="2:2" s="42" customFormat="1">
      <c r="B132" s="53"/>
    </row>
    <row r="133" spans="2:2" s="42" customFormat="1">
      <c r="B133" s="53"/>
    </row>
    <row r="134" spans="2:2" s="42" customFormat="1">
      <c r="B134" s="53"/>
    </row>
    <row r="135" spans="2:2" s="42" customFormat="1">
      <c r="B135" s="53"/>
    </row>
    <row r="136" spans="2:2" s="42" customFormat="1">
      <c r="B136" s="53"/>
    </row>
    <row r="137" spans="2:2" s="42" customFormat="1">
      <c r="B137" s="53"/>
    </row>
    <row r="138" spans="2:2" s="42" customFormat="1">
      <c r="B138" s="53"/>
    </row>
    <row r="139" spans="2:2" s="42" customFormat="1">
      <c r="B139" s="53"/>
    </row>
    <row r="140" spans="2:2" s="42" customFormat="1">
      <c r="B140" s="53"/>
    </row>
    <row r="141" spans="2:2" s="42" customFormat="1">
      <c r="B141" s="53"/>
    </row>
    <row r="142" spans="2:2" s="42" customFormat="1">
      <c r="B142" s="53"/>
    </row>
    <row r="143" spans="2:2" s="42" customFormat="1">
      <c r="B143" s="53"/>
    </row>
    <row r="144" spans="2:2" s="42" customFormat="1">
      <c r="B144" s="53"/>
    </row>
    <row r="145" spans="2:2" s="42" customFormat="1">
      <c r="B145" s="53"/>
    </row>
    <row r="146" spans="2:2" s="42" customFormat="1">
      <c r="B146" s="53"/>
    </row>
    <row r="147" spans="2:2" s="42" customFormat="1">
      <c r="B147" s="53"/>
    </row>
    <row r="148" spans="2:2" s="42" customFormat="1">
      <c r="B148" s="53"/>
    </row>
    <row r="149" spans="2:2" s="42" customFormat="1">
      <c r="B149" s="53"/>
    </row>
    <row r="150" spans="2:2" s="42" customFormat="1">
      <c r="B150" s="53"/>
    </row>
    <row r="151" spans="2:2" s="42" customFormat="1">
      <c r="B151" s="53"/>
    </row>
    <row r="152" spans="2:2" s="42" customFormat="1">
      <c r="B152" s="53"/>
    </row>
    <row r="153" spans="2:2" s="42" customFormat="1">
      <c r="B153" s="53"/>
    </row>
    <row r="154" spans="2:2" s="42" customFormat="1">
      <c r="B154" s="53"/>
    </row>
    <row r="155" spans="2:2" s="42" customFormat="1">
      <c r="B155" s="53"/>
    </row>
    <row r="156" spans="2:2" s="42" customFormat="1">
      <c r="B156" s="53"/>
    </row>
    <row r="157" spans="2:2" s="42" customFormat="1">
      <c r="B157" s="53"/>
    </row>
    <row r="158" spans="2:2" s="42" customFormat="1">
      <c r="B158" s="53"/>
    </row>
    <row r="159" spans="2:2" s="42" customFormat="1">
      <c r="B159" s="53"/>
    </row>
    <row r="160" spans="2:2" s="42" customFormat="1">
      <c r="B160" s="53"/>
    </row>
    <row r="161" spans="2:2" s="42" customFormat="1">
      <c r="B161" s="53"/>
    </row>
    <row r="162" spans="2:2" s="42" customFormat="1">
      <c r="B162" s="53"/>
    </row>
    <row r="163" spans="2:2" s="42" customFormat="1">
      <c r="B163" s="53"/>
    </row>
    <row r="164" spans="2:2" s="42" customFormat="1">
      <c r="B164" s="53"/>
    </row>
    <row r="165" spans="2:2" s="42" customFormat="1">
      <c r="B165" s="53"/>
    </row>
    <row r="166" spans="2:2" s="42" customFormat="1">
      <c r="B166" s="53"/>
    </row>
    <row r="167" spans="2:2" s="42" customFormat="1">
      <c r="B167" s="53"/>
    </row>
    <row r="168" spans="2:2" s="42" customFormat="1">
      <c r="B168" s="53"/>
    </row>
    <row r="169" spans="2:2" s="42" customFormat="1">
      <c r="B169" s="53"/>
    </row>
    <row r="170" spans="2:2" s="42" customFormat="1">
      <c r="B170" s="53"/>
    </row>
    <row r="171" spans="2:2" s="42" customFormat="1">
      <c r="B171" s="53"/>
    </row>
    <row r="172" spans="2:2" s="42" customFormat="1">
      <c r="B172" s="53"/>
    </row>
    <row r="173" spans="2:2" s="42" customFormat="1">
      <c r="B173" s="53"/>
    </row>
    <row r="174" spans="2:2" s="42" customFormat="1">
      <c r="B174" s="53"/>
    </row>
    <row r="175" spans="2:2" s="42" customFormat="1">
      <c r="B175" s="53"/>
    </row>
    <row r="176" spans="2:2" s="42" customFormat="1">
      <c r="B176" s="53"/>
    </row>
    <row r="177" spans="2:2" s="42" customFormat="1">
      <c r="B177" s="53"/>
    </row>
    <row r="178" spans="2:2" s="42" customFormat="1">
      <c r="B178" s="53"/>
    </row>
    <row r="179" spans="2:2" s="42" customFormat="1">
      <c r="B179" s="53"/>
    </row>
    <row r="180" spans="2:2" s="42" customFormat="1">
      <c r="B180" s="53"/>
    </row>
    <row r="181" spans="2:2" s="42" customFormat="1">
      <c r="B181" s="53"/>
    </row>
    <row r="182" spans="2:2" s="42" customFormat="1">
      <c r="B182" s="53"/>
    </row>
    <row r="183" spans="2:2" s="42" customFormat="1">
      <c r="B183" s="53"/>
    </row>
    <row r="184" spans="2:2" s="42" customFormat="1">
      <c r="B184" s="53"/>
    </row>
    <row r="185" spans="2:2" s="42" customFormat="1">
      <c r="B185" s="53"/>
    </row>
    <row r="186" spans="2:2" s="42" customFormat="1">
      <c r="B186" s="53"/>
    </row>
    <row r="187" spans="2:2" s="42" customFormat="1">
      <c r="B187" s="53"/>
    </row>
    <row r="188" spans="2:2" s="42" customFormat="1">
      <c r="B188" s="53"/>
    </row>
    <row r="189" spans="2:2" s="42" customFormat="1">
      <c r="B189" s="53"/>
    </row>
    <row r="190" spans="2:2" s="42" customFormat="1">
      <c r="B190" s="53"/>
    </row>
    <row r="191" spans="2:2" s="42" customFormat="1">
      <c r="B191" s="53"/>
    </row>
    <row r="192" spans="2:2" s="42" customFormat="1">
      <c r="B192" s="53"/>
    </row>
    <row r="193" spans="2:2" s="42" customFormat="1">
      <c r="B193" s="53"/>
    </row>
    <row r="194" spans="2:2" s="42" customFormat="1">
      <c r="B194" s="53"/>
    </row>
    <row r="195" spans="2:2" s="42" customFormat="1">
      <c r="B195" s="53"/>
    </row>
    <row r="196" spans="2:2" s="42" customFormat="1">
      <c r="B196" s="53"/>
    </row>
  </sheetData>
  <sheetProtection algorithmName="SHA-512" hashValue="v3cCtC2DdEb9Zv5xVMqYNVP+pelyFk8rt7wkqlufZexSlYiR8YoSAdHI0T6z6GL/iGoIfOstWtCqllP5LWWErA==" saltValue="nfNGl//KJGWb0g1xWs609A==" spinCount="100000" sheet="1" formatCells="0" formatColumns="0" formatRows="0" insertColumns="0" insertRows="0" insertHyperlinks="0" deleteColumns="0" deleteRows="0"/>
  <mergeCells count="10">
    <mergeCell ref="N15:N16"/>
    <mergeCell ref="O15:O16"/>
    <mergeCell ref="P15:P16"/>
    <mergeCell ref="Q15:Q16"/>
    <mergeCell ref="K15:M15"/>
    <mergeCell ref="B15:B16"/>
    <mergeCell ref="C15:D15"/>
    <mergeCell ref="E15:F15"/>
    <mergeCell ref="G15:H15"/>
    <mergeCell ref="I15:J1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AS93"/>
  <sheetViews>
    <sheetView zoomScale="96" zoomScaleNormal="96" workbookViewId="0"/>
  </sheetViews>
  <sheetFormatPr baseColWidth="10" defaultRowHeight="15"/>
  <cols>
    <col min="1" max="1" width="11.42578125" style="42"/>
    <col min="2" max="2" width="33" style="42" customWidth="1"/>
    <col min="3" max="3" width="34.5703125" customWidth="1"/>
    <col min="4" max="4" width="32.85546875" customWidth="1"/>
    <col min="5" max="6" width="12.5703125" bestFit="1" customWidth="1"/>
    <col min="7" max="7" width="12.5703125" style="42" bestFit="1" customWidth="1"/>
    <col min="8" max="45" width="11.42578125" style="42"/>
  </cols>
  <sheetData>
    <row r="1" spans="3:7" s="42" customFormat="1"/>
    <row r="2" spans="3:7" s="42" customFormat="1"/>
    <row r="3" spans="3:7" s="42" customFormat="1"/>
    <row r="4" spans="3:7" s="42" customFormat="1"/>
    <row r="5" spans="3:7" s="42" customFormat="1"/>
    <row r="6" spans="3:7" s="42" customFormat="1"/>
    <row r="7" spans="3:7" s="42" customFormat="1"/>
    <row r="8" spans="3:7" s="42" customFormat="1"/>
    <row r="9" spans="3:7" s="42" customFormat="1"/>
    <row r="10" spans="3:7" s="42" customFormat="1">
      <c r="G10" s="55"/>
    </row>
    <row r="11" spans="3:7" s="42" customFormat="1"/>
    <row r="12" spans="3:7" s="42" customFormat="1"/>
    <row r="13" spans="3:7" s="42" customFormat="1"/>
    <row r="14" spans="3:7" s="42" customFormat="1" ht="15.75" thickBot="1"/>
    <row r="15" spans="3:7">
      <c r="C15" s="118" t="s">
        <v>14</v>
      </c>
      <c r="D15" s="119" t="s">
        <v>15</v>
      </c>
      <c r="E15" s="120">
        <v>43830</v>
      </c>
      <c r="F15" s="120">
        <v>44196</v>
      </c>
      <c r="G15" s="121">
        <v>44561</v>
      </c>
    </row>
    <row r="16" spans="3:7">
      <c r="C16" s="361" t="s">
        <v>26</v>
      </c>
      <c r="D16" s="23" t="s">
        <v>20</v>
      </c>
      <c r="E16" s="3">
        <v>600123</v>
      </c>
      <c r="F16" s="108">
        <v>438675</v>
      </c>
      <c r="G16" s="36">
        <v>337776</v>
      </c>
    </row>
    <row r="17" spans="3:7">
      <c r="C17" s="362"/>
      <c r="D17" s="27" t="s">
        <v>133</v>
      </c>
      <c r="E17" s="3">
        <v>73744</v>
      </c>
      <c r="F17" s="108">
        <v>25653</v>
      </c>
      <c r="G17" s="36">
        <v>26599</v>
      </c>
    </row>
    <row r="18" spans="3:7">
      <c r="C18" s="362"/>
      <c r="D18" s="23" t="s">
        <v>21</v>
      </c>
      <c r="E18" s="3">
        <v>14195</v>
      </c>
      <c r="F18" s="108">
        <v>2199</v>
      </c>
      <c r="G18" s="36">
        <v>1437</v>
      </c>
    </row>
    <row r="19" spans="3:7">
      <c r="C19" s="362"/>
      <c r="D19" s="23" t="s">
        <v>22</v>
      </c>
      <c r="E19" s="3">
        <v>2962</v>
      </c>
      <c r="F19" s="108">
        <v>2054</v>
      </c>
      <c r="G19" s="36">
        <v>1118</v>
      </c>
    </row>
    <row r="20" spans="3:7">
      <c r="C20" s="362"/>
      <c r="D20" s="8" t="s">
        <v>23</v>
      </c>
      <c r="E20" s="3">
        <v>1405764</v>
      </c>
      <c r="F20" s="108">
        <v>1826795</v>
      </c>
      <c r="G20" s="36">
        <v>2141687</v>
      </c>
    </row>
    <row r="21" spans="3:7">
      <c r="C21" s="362"/>
      <c r="D21" s="27" t="s">
        <v>134</v>
      </c>
      <c r="E21" s="3">
        <v>57355</v>
      </c>
      <c r="F21" s="108">
        <v>33</v>
      </c>
      <c r="G21" s="36">
        <v>26</v>
      </c>
    </row>
    <row r="22" spans="3:7">
      <c r="C22" s="362"/>
      <c r="D22" s="8" t="s">
        <v>24</v>
      </c>
      <c r="E22" s="3">
        <v>4211</v>
      </c>
      <c r="F22" s="108">
        <v>4922</v>
      </c>
      <c r="G22" s="36">
        <v>4533</v>
      </c>
    </row>
    <row r="23" spans="3:7">
      <c r="C23" s="362"/>
      <c r="D23" s="8" t="s">
        <v>25</v>
      </c>
      <c r="E23" s="3">
        <v>1268</v>
      </c>
      <c r="F23" s="108">
        <v>2656</v>
      </c>
      <c r="G23" s="36">
        <v>3635</v>
      </c>
    </row>
    <row r="24" spans="3:7" s="42" customFormat="1" ht="15.75" thickBot="1">
      <c r="C24" s="363"/>
      <c r="D24" s="110" t="s">
        <v>29</v>
      </c>
      <c r="E24" s="127">
        <v>2159622</v>
      </c>
      <c r="F24" s="127">
        <v>2302987</v>
      </c>
      <c r="G24" s="128">
        <v>2516811</v>
      </c>
    </row>
    <row r="25" spans="3:7">
      <c r="C25" s="358" t="s">
        <v>16</v>
      </c>
      <c r="D25" s="5" t="s">
        <v>370</v>
      </c>
      <c r="E25" s="111">
        <v>1091384</v>
      </c>
      <c r="F25" s="111">
        <v>1163490</v>
      </c>
      <c r="G25" s="6">
        <v>1263514</v>
      </c>
    </row>
    <row r="26" spans="3:7" s="42" customFormat="1">
      <c r="C26" s="359"/>
      <c r="D26" s="8" t="s">
        <v>371</v>
      </c>
      <c r="E26" s="3">
        <v>157471</v>
      </c>
      <c r="F26" s="3">
        <v>89052</v>
      </c>
      <c r="G26" s="7">
        <v>51014</v>
      </c>
    </row>
    <row r="27" spans="3:7">
      <c r="C27" s="359"/>
      <c r="D27" s="8" t="s">
        <v>372</v>
      </c>
      <c r="E27" s="3">
        <v>1338</v>
      </c>
      <c r="F27" s="3">
        <v>1851</v>
      </c>
      <c r="G27" s="7">
        <v>3007</v>
      </c>
    </row>
    <row r="28" spans="3:7" s="42" customFormat="1">
      <c r="C28" s="359"/>
      <c r="D28" s="8" t="s">
        <v>373</v>
      </c>
      <c r="E28" s="3">
        <v>2262</v>
      </c>
      <c r="F28" s="3">
        <v>1468</v>
      </c>
      <c r="G28" s="7">
        <v>835</v>
      </c>
    </row>
    <row r="29" spans="3:7" s="42" customFormat="1" ht="15.75" thickBot="1">
      <c r="C29" s="360"/>
      <c r="D29" s="110" t="s">
        <v>28</v>
      </c>
      <c r="E29" s="112">
        <v>1252455</v>
      </c>
      <c r="F29" s="112">
        <v>1255861</v>
      </c>
      <c r="G29" s="113">
        <v>1318370</v>
      </c>
    </row>
    <row r="30" spans="3:7" s="42" customFormat="1">
      <c r="C30" s="358" t="s">
        <v>17</v>
      </c>
      <c r="D30" s="9" t="s">
        <v>370</v>
      </c>
      <c r="E30" s="111">
        <v>765988</v>
      </c>
      <c r="F30" s="114">
        <v>828217</v>
      </c>
      <c r="G30" s="37">
        <v>811335</v>
      </c>
    </row>
    <row r="31" spans="3:7" s="42" customFormat="1">
      <c r="C31" s="359"/>
      <c r="D31" s="10" t="s">
        <v>374</v>
      </c>
      <c r="E31" s="3">
        <v>75128</v>
      </c>
      <c r="F31" s="109">
        <v>45026</v>
      </c>
      <c r="G31" s="38">
        <v>22412</v>
      </c>
    </row>
    <row r="32" spans="3:7" s="42" customFormat="1">
      <c r="C32" s="359"/>
      <c r="D32" s="10" t="s">
        <v>372</v>
      </c>
      <c r="E32" s="3">
        <v>505</v>
      </c>
      <c r="F32" s="109">
        <v>2178</v>
      </c>
      <c r="G32" s="38">
        <v>2809</v>
      </c>
    </row>
    <row r="33" spans="3:7" s="42" customFormat="1">
      <c r="C33" s="359"/>
      <c r="D33" s="10" t="s">
        <v>373</v>
      </c>
      <c r="E33" s="3">
        <v>13</v>
      </c>
      <c r="F33" s="109">
        <v>2121</v>
      </c>
      <c r="G33" s="38">
        <v>301</v>
      </c>
    </row>
    <row r="34" spans="3:7" s="42" customFormat="1" ht="15.75" thickBot="1">
      <c r="C34" s="360"/>
      <c r="D34" s="110" t="s">
        <v>27</v>
      </c>
      <c r="E34" s="112">
        <v>841634</v>
      </c>
      <c r="F34" s="112">
        <v>877542</v>
      </c>
      <c r="G34" s="113">
        <v>836857</v>
      </c>
    </row>
    <row r="35" spans="3:7" s="42" customFormat="1">
      <c r="C35" s="358" t="s">
        <v>37</v>
      </c>
      <c r="D35" s="115" t="s">
        <v>19</v>
      </c>
      <c r="E35" s="116">
        <v>42994</v>
      </c>
      <c r="F35" s="111">
        <v>0</v>
      </c>
      <c r="G35" s="6">
        <v>0</v>
      </c>
    </row>
    <row r="36" spans="3:7" s="42" customFormat="1">
      <c r="C36" s="359"/>
      <c r="D36" s="8" t="s">
        <v>18</v>
      </c>
      <c r="E36" s="39">
        <v>17029</v>
      </c>
      <c r="F36" s="3">
        <v>0</v>
      </c>
      <c r="G36" s="7">
        <v>0</v>
      </c>
    </row>
    <row r="37" spans="3:7" s="42" customFormat="1" ht="15.75" thickBot="1">
      <c r="C37" s="360"/>
      <c r="D37" s="110" t="s">
        <v>352</v>
      </c>
      <c r="E37" s="117">
        <v>60023</v>
      </c>
      <c r="F37" s="129">
        <v>0</v>
      </c>
      <c r="G37" s="130">
        <v>0</v>
      </c>
    </row>
    <row r="38" spans="3:7" s="42" customFormat="1">
      <c r="C38" s="124"/>
      <c r="D38" s="125"/>
      <c r="E38" s="126"/>
      <c r="F38" s="126"/>
      <c r="G38" s="126"/>
    </row>
    <row r="39" spans="3:7" s="42" customFormat="1" ht="15.75" thickBot="1">
      <c r="C39" s="122" t="s">
        <v>375</v>
      </c>
      <c r="D39" s="122"/>
      <c r="E39" s="123">
        <f>E37+E34+E29+E24</f>
        <v>4313734</v>
      </c>
      <c r="F39" s="123">
        <f>F37+F34+F29+F24</f>
        <v>4436390</v>
      </c>
      <c r="G39" s="123">
        <f>G37+G34+G29+G24</f>
        <v>4672038</v>
      </c>
    </row>
    <row r="40" spans="3:7" s="42" customFormat="1" ht="15.75" thickTop="1">
      <c r="G40" s="54"/>
    </row>
    <row r="41" spans="3:7" s="42" customFormat="1">
      <c r="C41" s="100" t="s">
        <v>353</v>
      </c>
      <c r="D41" s="100"/>
      <c r="E41" s="100"/>
      <c r="G41" s="46"/>
    </row>
    <row r="42" spans="3:7" s="42" customFormat="1"/>
    <row r="43" spans="3:7" s="42" customFormat="1"/>
    <row r="44" spans="3:7" s="42" customFormat="1"/>
    <row r="45" spans="3:7" s="42" customFormat="1"/>
    <row r="46" spans="3:7" s="42" customFormat="1"/>
    <row r="47" spans="3:7" s="42" customFormat="1"/>
    <row r="48" spans="3:7" s="42" customFormat="1"/>
    <row r="49" s="42" customFormat="1"/>
    <row r="50" s="42" customFormat="1"/>
    <row r="51" s="42" customFormat="1"/>
    <row r="52" s="42" customFormat="1"/>
    <row r="53" s="42" customFormat="1"/>
    <row r="54" s="42" customFormat="1"/>
    <row r="55" s="42" customFormat="1"/>
    <row r="56" s="42" customFormat="1"/>
    <row r="57" s="42" customFormat="1"/>
    <row r="58" s="42" customFormat="1"/>
    <row r="59" s="42" customFormat="1"/>
    <row r="60" s="42" customFormat="1"/>
    <row r="61" s="42" customFormat="1"/>
    <row r="62" s="42" customFormat="1"/>
    <row r="63" s="42" customFormat="1"/>
    <row r="64" s="42" customFormat="1"/>
    <row r="65" s="42" customFormat="1"/>
    <row r="66" s="42" customFormat="1"/>
    <row r="67" s="42" customFormat="1"/>
    <row r="68" s="42" customFormat="1"/>
    <row r="69" s="42" customFormat="1"/>
    <row r="70" s="42" customFormat="1"/>
    <row r="71" s="42" customFormat="1"/>
    <row r="72" s="42" customFormat="1"/>
    <row r="73" s="42" customFormat="1"/>
    <row r="74" s="42" customFormat="1"/>
    <row r="75" s="42" customFormat="1"/>
    <row r="76" s="42" customFormat="1"/>
    <row r="77" s="42" customFormat="1"/>
    <row r="78" s="42" customFormat="1"/>
    <row r="79" s="42" customFormat="1"/>
    <row r="80" s="42" customFormat="1"/>
    <row r="81" s="42" customFormat="1"/>
    <row r="82" s="42" customFormat="1"/>
    <row r="83" s="42" customFormat="1"/>
    <row r="84" s="42" customFormat="1"/>
    <row r="85" s="42" customFormat="1"/>
    <row r="86" s="42" customFormat="1"/>
    <row r="87" s="42" customFormat="1"/>
    <row r="88" s="42" customFormat="1"/>
    <row r="89" s="42" customFormat="1"/>
    <row r="90" s="42" customFormat="1"/>
    <row r="91" s="42" customFormat="1"/>
    <row r="92" s="42" customFormat="1"/>
    <row r="93" s="42" customFormat="1"/>
  </sheetData>
  <sheetProtection algorithmName="SHA-512" hashValue="E9Sn1NQSt2HTlNb7+SdCgNMaXE1961qs38/j7IGaQOmEmu9/Ixrroq3C6ot9kXujDhcHLByRTDhcK6VROEw+mg==" saltValue="53tCdqI1zNIPdyrJ9ixWNw==" spinCount="100000" sheet="1" formatCells="0" formatColumns="0" formatRows="0" insertColumns="0" insertRows="0" insertHyperlinks="0" deleteColumns="0" deleteRows="0"/>
  <mergeCells count="4">
    <mergeCell ref="C30:C34"/>
    <mergeCell ref="C35:C37"/>
    <mergeCell ref="C16:C24"/>
    <mergeCell ref="C25:C29"/>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AS876"/>
  <sheetViews>
    <sheetView zoomScaleNormal="100" workbookViewId="0"/>
  </sheetViews>
  <sheetFormatPr baseColWidth="10" defaultRowHeight="15"/>
  <cols>
    <col min="1" max="1" width="11.42578125" style="42"/>
    <col min="2" max="2" width="5" style="14" customWidth="1"/>
    <col min="3" max="3" width="37.42578125" style="14" customWidth="1"/>
    <col min="4" max="4" width="12.7109375" style="14" customWidth="1"/>
    <col min="5" max="6" width="25.7109375" style="14" customWidth="1"/>
    <col min="7" max="8" width="12.7109375" style="14" customWidth="1"/>
    <col min="9" max="10" width="12.7109375" style="4" customWidth="1"/>
    <col min="11" max="11" width="14.85546875" style="42" customWidth="1"/>
    <col min="12" max="15" width="12.7109375" style="14" customWidth="1"/>
    <col min="16" max="45" width="11.42578125" style="42"/>
    <col min="46" max="16384" width="11.42578125" style="14"/>
  </cols>
  <sheetData>
    <row r="1" spans="1:44" s="42" customFormat="1"/>
    <row r="2" spans="1:44" s="42" customFormat="1"/>
    <row r="3" spans="1:44" s="42" customFormat="1"/>
    <row r="4" spans="1:44" s="42" customFormat="1"/>
    <row r="5" spans="1:44" s="42" customFormat="1"/>
    <row r="6" spans="1:44" s="42" customFormat="1"/>
    <row r="7" spans="1:44" s="42" customFormat="1"/>
    <row r="8" spans="1:44" s="42" customFormat="1"/>
    <row r="9" spans="1:44" s="42" customFormat="1"/>
    <row r="10" spans="1:44" s="42" customFormat="1"/>
    <row r="11" spans="1:44" s="42" customFormat="1"/>
    <row r="12" spans="1:44" s="42" customFormat="1"/>
    <row r="13" spans="1:44" s="42" customFormat="1"/>
    <row r="14" spans="1:44" s="42" customFormat="1" ht="15.75" thickBot="1"/>
    <row r="15" spans="1:44" s="4" customFormat="1" ht="15.75" thickBot="1">
      <c r="A15" s="42"/>
      <c r="B15" s="191" t="s">
        <v>38</v>
      </c>
      <c r="C15" s="192" t="s">
        <v>39</v>
      </c>
      <c r="D15" s="192" t="s">
        <v>376</v>
      </c>
      <c r="E15" s="192" t="s">
        <v>40</v>
      </c>
      <c r="F15" s="193" t="s">
        <v>41</v>
      </c>
      <c r="G15" s="173">
        <v>43435</v>
      </c>
      <c r="H15" s="200">
        <v>43800</v>
      </c>
      <c r="I15" s="173">
        <v>44166</v>
      </c>
      <c r="J15" s="174">
        <v>44531</v>
      </c>
      <c r="K15" s="56"/>
      <c r="L15" s="172" t="s">
        <v>378</v>
      </c>
      <c r="M15" s="173">
        <v>43800</v>
      </c>
      <c r="N15" s="173">
        <v>44166</v>
      </c>
      <c r="O15" s="174">
        <v>44531</v>
      </c>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row>
    <row r="16" spans="1:44" s="4" customFormat="1" ht="105">
      <c r="A16" s="42"/>
      <c r="B16" s="221">
        <v>1</v>
      </c>
      <c r="C16" s="29" t="s">
        <v>42</v>
      </c>
      <c r="D16" s="154" t="s">
        <v>319</v>
      </c>
      <c r="E16" s="239" t="s">
        <v>43</v>
      </c>
      <c r="F16" s="240" t="s">
        <v>44</v>
      </c>
      <c r="G16" s="194">
        <v>171443</v>
      </c>
      <c r="H16" s="201">
        <v>205150</v>
      </c>
      <c r="I16" s="234">
        <v>297662</v>
      </c>
      <c r="J16" s="232">
        <v>342349</v>
      </c>
      <c r="K16" s="57"/>
      <c r="L16" s="168" t="s">
        <v>377</v>
      </c>
      <c r="M16" s="169">
        <v>47632</v>
      </c>
      <c r="N16" s="170">
        <f>I18</f>
        <v>42171</v>
      </c>
      <c r="O16" s="171">
        <f>J18+J88</f>
        <v>28613</v>
      </c>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row>
    <row r="17" spans="1:45" s="4" customFormat="1">
      <c r="A17" s="42"/>
      <c r="B17" s="382">
        <v>2</v>
      </c>
      <c r="C17" s="12" t="s">
        <v>45</v>
      </c>
      <c r="D17" s="135" t="s">
        <v>360</v>
      </c>
      <c r="E17" s="383" t="s">
        <v>129</v>
      </c>
      <c r="F17" s="384" t="s">
        <v>46</v>
      </c>
      <c r="G17" s="195">
        <v>1606</v>
      </c>
      <c r="H17" s="202">
        <v>2605</v>
      </c>
      <c r="I17" s="216">
        <v>1197</v>
      </c>
      <c r="J17" s="230">
        <v>1042</v>
      </c>
      <c r="K17" s="57"/>
      <c r="L17" s="157" t="s">
        <v>319</v>
      </c>
      <c r="M17" s="158">
        <v>278476</v>
      </c>
      <c r="N17" s="160">
        <f>I16+I31+I36+I49+I56+I69+I70+I22+I25</f>
        <v>302991</v>
      </c>
      <c r="O17" s="159">
        <f>J16+J31+J36+J49+J69+J70+J22+J25</f>
        <v>347119</v>
      </c>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row>
    <row r="18" spans="1:45" s="4" customFormat="1">
      <c r="A18" s="42"/>
      <c r="B18" s="382"/>
      <c r="C18" s="12" t="s">
        <v>47</v>
      </c>
      <c r="D18" s="135" t="s">
        <v>318</v>
      </c>
      <c r="E18" s="383"/>
      <c r="F18" s="384"/>
      <c r="G18" s="196">
        <v>62978</v>
      </c>
      <c r="H18" s="202">
        <v>47632</v>
      </c>
      <c r="I18" s="216">
        <v>42171</v>
      </c>
      <c r="J18" s="207">
        <v>28580</v>
      </c>
      <c r="K18" s="57"/>
      <c r="L18" s="157" t="s">
        <v>320</v>
      </c>
      <c r="M18" s="158">
        <v>74879</v>
      </c>
      <c r="N18" s="160">
        <f>I17+I19+I21+I23+I26+I27+I29+I35+I39+I41+I43+I44+I46+I52+I59+I64+I66+I67+I68+I71+I72+I73+I74+I75</f>
        <v>207383</v>
      </c>
      <c r="O18" s="159">
        <f>J17+J19+J21+J23+J26+J27+J29+J35+J39+J41+J43+J44+J46+J52+J59+J64+J66+J67+J68+J71+J72+J73+J74+J75+J81+J82+J83+J84+J85+J87+J89+J37+J90+J56</f>
        <v>330862</v>
      </c>
      <c r="P18" s="55">
        <f>O18-330862</f>
        <v>0</v>
      </c>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row>
    <row r="19" spans="1:45" s="4" customFormat="1">
      <c r="A19" s="42"/>
      <c r="B19" s="382"/>
      <c r="C19" s="133" t="s">
        <v>48</v>
      </c>
      <c r="D19" s="136" t="s">
        <v>360</v>
      </c>
      <c r="E19" s="383"/>
      <c r="F19" s="384"/>
      <c r="G19" s="196">
        <v>626</v>
      </c>
      <c r="H19" s="202">
        <v>1289</v>
      </c>
      <c r="I19" s="216">
        <v>2474</v>
      </c>
      <c r="J19" s="230">
        <v>5306</v>
      </c>
      <c r="K19" s="57"/>
      <c r="L19" s="157" t="s">
        <v>321</v>
      </c>
      <c r="M19" s="158">
        <v>6111</v>
      </c>
      <c r="N19" s="160">
        <f>I20+I24+I28+I30+I51</f>
        <v>4425</v>
      </c>
      <c r="O19" s="159">
        <f>J20+J24+J28+J30+J51</f>
        <v>550</v>
      </c>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row>
    <row r="20" spans="1:45" s="4" customFormat="1">
      <c r="A20" s="42"/>
      <c r="B20" s="372">
        <v>3</v>
      </c>
      <c r="C20" s="13" t="s">
        <v>49</v>
      </c>
      <c r="D20" s="101" t="s">
        <v>321</v>
      </c>
      <c r="E20" s="387" t="s">
        <v>130</v>
      </c>
      <c r="F20" s="385" t="s">
        <v>131</v>
      </c>
      <c r="G20" s="195">
        <v>5865</v>
      </c>
      <c r="H20" s="202">
        <v>2521</v>
      </c>
      <c r="I20" s="216">
        <v>985</v>
      </c>
      <c r="J20" s="207">
        <v>454</v>
      </c>
      <c r="K20" s="58"/>
      <c r="L20" s="157" t="s">
        <v>322</v>
      </c>
      <c r="M20" s="158">
        <v>5080</v>
      </c>
      <c r="N20" s="160">
        <f>I32+I33+I34+I38+I40+I42+I45+I47+I48+I50+I53+I54+I55+I58+I60+I61+I62+I63+I76+I77</f>
        <v>5391</v>
      </c>
      <c r="O20" s="159">
        <f>J32+J33+J34+J38+J40+J42+J45+J47+J48+J50+J53+J54+J55+J58+J60+J61+J62+J63+J76+J77+J78+J57+J79+J80+J86</f>
        <v>15533</v>
      </c>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row>
    <row r="21" spans="1:45" s="4" customFormat="1" ht="15.75" thickBot="1">
      <c r="A21" s="42"/>
      <c r="B21" s="386"/>
      <c r="C21" s="13" t="s">
        <v>50</v>
      </c>
      <c r="D21" s="101" t="s">
        <v>360</v>
      </c>
      <c r="E21" s="388"/>
      <c r="F21" s="385"/>
      <c r="G21" s="195">
        <v>7291</v>
      </c>
      <c r="H21" s="202">
        <v>7390</v>
      </c>
      <c r="I21" s="216">
        <v>14739</v>
      </c>
      <c r="J21" s="230">
        <v>15987</v>
      </c>
      <c r="K21" s="58"/>
      <c r="L21" s="161" t="s">
        <v>323</v>
      </c>
      <c r="M21" s="162">
        <v>8</v>
      </c>
      <c r="N21" s="163">
        <f>I65</f>
        <v>8</v>
      </c>
      <c r="O21" s="164">
        <f>J65</f>
        <v>8</v>
      </c>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row>
    <row r="22" spans="1:45" s="4" customFormat="1" ht="15.75" thickBot="1">
      <c r="A22" s="42"/>
      <c r="B22" s="373"/>
      <c r="C22" s="12" t="s">
        <v>350</v>
      </c>
      <c r="D22" s="135" t="s">
        <v>319</v>
      </c>
      <c r="E22" s="389"/>
      <c r="F22" s="385"/>
      <c r="G22" s="195">
        <v>57138</v>
      </c>
      <c r="H22" s="202">
        <v>72245</v>
      </c>
      <c r="I22" s="218"/>
      <c r="J22" s="208"/>
      <c r="K22" s="30"/>
      <c r="L22" s="165" t="s">
        <v>382</v>
      </c>
      <c r="M22" s="166">
        <f>SUM(M16:M21)</f>
        <v>412186</v>
      </c>
      <c r="N22" s="166">
        <f>SUM(N16:N21)</f>
        <v>562369</v>
      </c>
      <c r="O22" s="167">
        <f>SUM(O16:O21)</f>
        <v>722685</v>
      </c>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row>
    <row r="23" spans="1:45" s="4" customFormat="1">
      <c r="A23" s="42"/>
      <c r="B23" s="372">
        <v>4</v>
      </c>
      <c r="C23" s="12" t="s">
        <v>51</v>
      </c>
      <c r="D23" s="135" t="s">
        <v>360</v>
      </c>
      <c r="E23" s="390" t="s">
        <v>30</v>
      </c>
      <c r="F23" s="393" t="s">
        <v>30</v>
      </c>
      <c r="G23" s="195">
        <v>9619</v>
      </c>
      <c r="H23" s="202">
        <v>48274</v>
      </c>
      <c r="I23" s="216">
        <v>135481</v>
      </c>
      <c r="J23" s="230">
        <v>196110</v>
      </c>
      <c r="K23" s="58"/>
      <c r="L23" s="55"/>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row>
    <row r="24" spans="1:45" s="4" customFormat="1" ht="15.75" thickBot="1">
      <c r="A24" s="42"/>
      <c r="B24" s="386"/>
      <c r="C24" s="12" t="s">
        <v>52</v>
      </c>
      <c r="D24" s="135" t="s">
        <v>321</v>
      </c>
      <c r="E24" s="391"/>
      <c r="F24" s="394"/>
      <c r="G24" s="195">
        <v>4129</v>
      </c>
      <c r="H24" s="202">
        <v>2714</v>
      </c>
      <c r="I24" s="216">
        <v>3440</v>
      </c>
      <c r="J24" s="207">
        <v>96</v>
      </c>
      <c r="K24" s="58"/>
      <c r="L24" s="55"/>
      <c r="M24" s="54"/>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row>
    <row r="25" spans="1:45" s="4" customFormat="1" ht="15.75" thickBot="1">
      <c r="A25" s="42"/>
      <c r="B25" s="373"/>
      <c r="C25" s="12" t="s">
        <v>401</v>
      </c>
      <c r="D25" s="135" t="s">
        <v>402</v>
      </c>
      <c r="E25" s="392"/>
      <c r="F25" s="395"/>
      <c r="G25" s="197"/>
      <c r="H25" s="203"/>
      <c r="I25" s="235">
        <v>2317</v>
      </c>
      <c r="J25" s="230">
        <v>3305</v>
      </c>
      <c r="K25" s="58"/>
      <c r="L25" s="183" t="s">
        <v>426</v>
      </c>
      <c r="M25" s="184">
        <v>43800</v>
      </c>
      <c r="N25" s="173">
        <v>44166</v>
      </c>
      <c r="O25" s="174">
        <v>44531</v>
      </c>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row>
    <row r="26" spans="1:45" s="4" customFormat="1" ht="90">
      <c r="A26" s="42"/>
      <c r="B26" s="223">
        <v>5</v>
      </c>
      <c r="C26" s="134" t="s">
        <v>53</v>
      </c>
      <c r="D26" s="135" t="s">
        <v>360</v>
      </c>
      <c r="E26" s="241" t="s">
        <v>54</v>
      </c>
      <c r="F26" s="242" t="s">
        <v>55</v>
      </c>
      <c r="G26" s="195">
        <v>5661</v>
      </c>
      <c r="H26" s="202">
        <v>6340</v>
      </c>
      <c r="I26" s="217"/>
      <c r="J26" s="231">
        <v>5915</v>
      </c>
      <c r="K26" s="58"/>
      <c r="L26" s="179" t="s">
        <v>406</v>
      </c>
      <c r="M26" s="180">
        <v>1730</v>
      </c>
      <c r="N26" s="181">
        <v>1065</v>
      </c>
      <c r="O26" s="182">
        <v>16</v>
      </c>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row>
    <row r="27" spans="1:45" s="4" customFormat="1">
      <c r="A27" s="42"/>
      <c r="B27" s="398">
        <v>6</v>
      </c>
      <c r="C27" s="12" t="s">
        <v>56</v>
      </c>
      <c r="D27" s="135" t="s">
        <v>360</v>
      </c>
      <c r="E27" s="368" t="s">
        <v>57</v>
      </c>
      <c r="F27" s="399" t="s">
        <v>58</v>
      </c>
      <c r="G27" s="195">
        <v>4400</v>
      </c>
      <c r="H27" s="202">
        <v>4928</v>
      </c>
      <c r="I27" s="217"/>
      <c r="J27" s="210"/>
      <c r="K27" s="58"/>
      <c r="L27" s="175" t="s">
        <v>407</v>
      </c>
      <c r="M27" s="176">
        <v>7178</v>
      </c>
      <c r="N27" s="178">
        <v>5543</v>
      </c>
      <c r="O27" s="177">
        <v>3088</v>
      </c>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row>
    <row r="28" spans="1:45" ht="30" customHeight="1">
      <c r="B28" s="398"/>
      <c r="C28" s="29" t="s">
        <v>59</v>
      </c>
      <c r="D28" s="154" t="s">
        <v>321</v>
      </c>
      <c r="E28" s="369"/>
      <c r="F28" s="400"/>
      <c r="G28" s="195">
        <v>180</v>
      </c>
      <c r="H28" s="202">
        <v>201</v>
      </c>
      <c r="I28" s="217"/>
      <c r="J28" s="210"/>
      <c r="K28" s="58"/>
      <c r="L28" s="175" t="s">
        <v>408</v>
      </c>
      <c r="M28" s="176">
        <v>49281</v>
      </c>
      <c r="N28" s="178">
        <v>39243</v>
      </c>
      <c r="O28" s="177">
        <v>28540</v>
      </c>
      <c r="AS28" s="14"/>
    </row>
    <row r="29" spans="1:45">
      <c r="B29" s="372">
        <v>7</v>
      </c>
      <c r="C29" s="12" t="s">
        <v>60</v>
      </c>
      <c r="D29" s="135" t="s">
        <v>360</v>
      </c>
      <c r="E29" s="368" t="s">
        <v>61</v>
      </c>
      <c r="F29" s="396" t="s">
        <v>62</v>
      </c>
      <c r="G29" s="195">
        <v>1304</v>
      </c>
      <c r="H29" s="204">
        <v>1460</v>
      </c>
      <c r="I29" s="217"/>
      <c r="J29" s="210"/>
      <c r="K29" s="58"/>
      <c r="L29" s="175" t="s">
        <v>409</v>
      </c>
      <c r="M29" s="176">
        <v>10977</v>
      </c>
      <c r="N29" s="178">
        <v>15505</v>
      </c>
      <c r="O29" s="177">
        <v>17310</v>
      </c>
      <c r="AS29" s="14"/>
    </row>
    <row r="30" spans="1:45">
      <c r="B30" s="373"/>
      <c r="C30" s="12" t="s">
        <v>63</v>
      </c>
      <c r="D30" s="154" t="s">
        <v>321</v>
      </c>
      <c r="E30" s="369"/>
      <c r="F30" s="397"/>
      <c r="G30" s="195">
        <v>534</v>
      </c>
      <c r="H30" s="204">
        <v>598</v>
      </c>
      <c r="I30" s="217"/>
      <c r="J30" s="210"/>
      <c r="K30" s="58"/>
      <c r="L30" s="175" t="s">
        <v>410</v>
      </c>
      <c r="M30" s="176">
        <v>4487</v>
      </c>
      <c r="N30" s="178">
        <v>6323</v>
      </c>
      <c r="O30" s="177">
        <v>2905</v>
      </c>
    </row>
    <row r="31" spans="1:45" ht="30">
      <c r="B31" s="223">
        <v>8</v>
      </c>
      <c r="C31" s="134" t="s">
        <v>404</v>
      </c>
      <c r="D31" s="135" t="s">
        <v>319</v>
      </c>
      <c r="E31" s="241" t="s">
        <v>64</v>
      </c>
      <c r="F31" s="243" t="s">
        <v>65</v>
      </c>
      <c r="G31" s="195">
        <v>849</v>
      </c>
      <c r="H31" s="203"/>
      <c r="I31" s="217"/>
      <c r="J31" s="210"/>
      <c r="K31" s="58"/>
      <c r="L31" s="175" t="s">
        <v>411</v>
      </c>
      <c r="M31" s="176">
        <v>1343</v>
      </c>
      <c r="N31" s="178">
        <v>860</v>
      </c>
      <c r="O31" s="177">
        <v>1161</v>
      </c>
    </row>
    <row r="32" spans="1:45" ht="30">
      <c r="B32" s="223">
        <v>9</v>
      </c>
      <c r="C32" s="134" t="s">
        <v>66</v>
      </c>
      <c r="D32" s="135" t="s">
        <v>322</v>
      </c>
      <c r="E32" s="241" t="s">
        <v>67</v>
      </c>
      <c r="F32" s="243" t="s">
        <v>68</v>
      </c>
      <c r="G32" s="195">
        <v>757</v>
      </c>
      <c r="H32" s="204">
        <v>847</v>
      </c>
      <c r="I32" s="217"/>
      <c r="J32" s="210"/>
      <c r="K32" s="58"/>
      <c r="L32" s="175" t="s">
        <v>412</v>
      </c>
      <c r="M32" s="176">
        <v>50733</v>
      </c>
      <c r="N32" s="178">
        <v>8336</v>
      </c>
      <c r="O32" s="177">
        <v>11634</v>
      </c>
      <c r="AS32" s="14"/>
    </row>
    <row r="33" spans="1:45">
      <c r="B33" s="223">
        <v>11</v>
      </c>
      <c r="C33" s="12" t="s">
        <v>69</v>
      </c>
      <c r="D33" s="135" t="s">
        <v>322</v>
      </c>
      <c r="E33" s="244" t="s">
        <v>70</v>
      </c>
      <c r="F33" s="238" t="s">
        <v>71</v>
      </c>
      <c r="G33" s="195">
        <v>721</v>
      </c>
      <c r="H33" s="204">
        <v>807</v>
      </c>
      <c r="I33" s="217"/>
      <c r="J33" s="210"/>
      <c r="K33" s="58"/>
      <c r="L33" s="175" t="s">
        <v>413</v>
      </c>
      <c r="M33" s="176">
        <v>326</v>
      </c>
      <c r="N33" s="178">
        <v>511</v>
      </c>
      <c r="O33" s="177">
        <v>20475</v>
      </c>
    </row>
    <row r="34" spans="1:45">
      <c r="B34" s="372">
        <v>12</v>
      </c>
      <c r="C34" s="12" t="s">
        <v>72</v>
      </c>
      <c r="D34" s="135" t="s">
        <v>379</v>
      </c>
      <c r="E34" s="401" t="s">
        <v>73</v>
      </c>
      <c r="F34" s="396" t="s">
        <v>74</v>
      </c>
      <c r="G34" s="195">
        <v>367</v>
      </c>
      <c r="H34" s="204">
        <v>412</v>
      </c>
      <c r="I34" s="216">
        <v>539</v>
      </c>
      <c r="J34" s="207">
        <v>604</v>
      </c>
      <c r="K34" s="58"/>
      <c r="L34" s="175" t="s">
        <v>414</v>
      </c>
      <c r="M34" s="176">
        <v>169798</v>
      </c>
      <c r="N34" s="178">
        <v>145845</v>
      </c>
      <c r="O34" s="177">
        <v>10599</v>
      </c>
    </row>
    <row r="35" spans="1:45">
      <c r="B35" s="373"/>
      <c r="C35" s="12" t="s">
        <v>75</v>
      </c>
      <c r="D35" s="135" t="s">
        <v>360</v>
      </c>
      <c r="E35" s="402"/>
      <c r="F35" s="397"/>
      <c r="G35" s="195">
        <v>314</v>
      </c>
      <c r="H35" s="204">
        <v>480</v>
      </c>
      <c r="I35" s="216">
        <v>801</v>
      </c>
      <c r="J35" s="230">
        <v>1033</v>
      </c>
      <c r="K35" s="58"/>
      <c r="L35" s="175" t="s">
        <v>415</v>
      </c>
      <c r="M35" s="176">
        <v>193</v>
      </c>
      <c r="N35" s="178">
        <v>272</v>
      </c>
      <c r="O35" s="177">
        <v>5273</v>
      </c>
      <c r="AS35" s="14"/>
    </row>
    <row r="36" spans="1:45">
      <c r="B36" s="372">
        <v>13</v>
      </c>
      <c r="C36" s="405" t="s">
        <v>76</v>
      </c>
      <c r="D36" s="135" t="s">
        <v>319</v>
      </c>
      <c r="E36" s="368" t="s">
        <v>77</v>
      </c>
      <c r="F36" s="370" t="s">
        <v>78</v>
      </c>
      <c r="G36" s="195">
        <v>664</v>
      </c>
      <c r="H36" s="204">
        <v>618</v>
      </c>
      <c r="I36" s="235">
        <v>502</v>
      </c>
      <c r="J36" s="230">
        <v>241</v>
      </c>
      <c r="K36" s="58"/>
      <c r="L36" s="175" t="s">
        <v>416</v>
      </c>
      <c r="M36" s="176">
        <v>617</v>
      </c>
      <c r="N36" s="178">
        <v>1064</v>
      </c>
      <c r="O36" s="177">
        <v>2231</v>
      </c>
      <c r="AS36" s="14"/>
    </row>
    <row r="37" spans="1:45">
      <c r="B37" s="373"/>
      <c r="C37" s="406"/>
      <c r="D37" s="153" t="s">
        <v>360</v>
      </c>
      <c r="E37" s="369"/>
      <c r="F37" s="371"/>
      <c r="G37" s="197"/>
      <c r="H37" s="203"/>
      <c r="I37" s="218"/>
      <c r="J37" s="230">
        <v>222</v>
      </c>
      <c r="K37" s="58"/>
      <c r="L37" s="175" t="s">
        <v>417</v>
      </c>
      <c r="M37" s="176">
        <v>5</v>
      </c>
      <c r="N37" s="178">
        <v>29</v>
      </c>
      <c r="O37" s="177">
        <v>17</v>
      </c>
      <c r="AS37" s="14"/>
    </row>
    <row r="38" spans="1:45" s="4" customFormat="1" ht="30">
      <c r="A38" s="42"/>
      <c r="B38" s="372">
        <v>14</v>
      </c>
      <c r="C38" s="13" t="s">
        <v>79</v>
      </c>
      <c r="D38" s="101" t="s">
        <v>322</v>
      </c>
      <c r="E38" s="407" t="s">
        <v>80</v>
      </c>
      <c r="F38" s="409" t="s">
        <v>81</v>
      </c>
      <c r="G38" s="195">
        <v>606</v>
      </c>
      <c r="H38" s="204">
        <v>678</v>
      </c>
      <c r="I38" s="217"/>
      <c r="J38" s="210"/>
      <c r="K38" s="58"/>
      <c r="L38" s="175" t="s">
        <v>418</v>
      </c>
      <c r="M38" s="176">
        <v>29213</v>
      </c>
      <c r="N38" s="178">
        <v>8969</v>
      </c>
      <c r="O38" s="177">
        <v>1844</v>
      </c>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row>
    <row r="39" spans="1:45" s="4" customFormat="1" ht="30">
      <c r="A39" s="42"/>
      <c r="B39" s="373"/>
      <c r="C39" s="13" t="s">
        <v>82</v>
      </c>
      <c r="D39" s="102" t="s">
        <v>360</v>
      </c>
      <c r="E39" s="408"/>
      <c r="F39" s="410"/>
      <c r="G39" s="195">
        <v>2</v>
      </c>
      <c r="H39" s="204">
        <v>2</v>
      </c>
      <c r="I39" s="217"/>
      <c r="J39" s="210"/>
      <c r="K39" s="58"/>
      <c r="L39" s="175" t="s">
        <v>419</v>
      </c>
      <c r="M39" s="176">
        <v>1120</v>
      </c>
      <c r="N39" s="178">
        <v>0</v>
      </c>
      <c r="O39" s="177">
        <v>6</v>
      </c>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row>
    <row r="40" spans="1:45" ht="30">
      <c r="B40" s="372">
        <v>15</v>
      </c>
      <c r="C40" s="134" t="s">
        <v>83</v>
      </c>
      <c r="D40" s="135" t="s">
        <v>322</v>
      </c>
      <c r="E40" s="368" t="s">
        <v>84</v>
      </c>
      <c r="F40" s="370" t="s">
        <v>71</v>
      </c>
      <c r="G40" s="195">
        <v>389</v>
      </c>
      <c r="H40" s="204">
        <v>435</v>
      </c>
      <c r="I40" s="217"/>
      <c r="J40" s="209">
        <v>2</v>
      </c>
      <c r="K40" s="58"/>
      <c r="L40" s="175" t="s">
        <v>420</v>
      </c>
      <c r="M40" s="176">
        <v>1358</v>
      </c>
      <c r="N40" s="178">
        <v>22972</v>
      </c>
      <c r="O40" s="177">
        <v>8896</v>
      </c>
      <c r="AS40" s="14"/>
    </row>
    <row r="41" spans="1:45" ht="30">
      <c r="B41" s="373"/>
      <c r="C41" s="134" t="s">
        <v>85</v>
      </c>
      <c r="D41" s="154" t="s">
        <v>360</v>
      </c>
      <c r="E41" s="369"/>
      <c r="F41" s="371"/>
      <c r="G41" s="195">
        <v>127</v>
      </c>
      <c r="H41" s="204">
        <v>142</v>
      </c>
      <c r="I41" s="216">
        <v>10250</v>
      </c>
      <c r="J41" s="230">
        <v>26580</v>
      </c>
      <c r="K41" s="58"/>
      <c r="L41" s="175" t="s">
        <v>421</v>
      </c>
      <c r="M41" s="176">
        <v>45197</v>
      </c>
      <c r="N41" s="178">
        <v>60783</v>
      </c>
      <c r="O41" s="177">
        <v>171043</v>
      </c>
      <c r="AS41" s="14"/>
    </row>
    <row r="42" spans="1:45">
      <c r="B42" s="364">
        <v>16</v>
      </c>
      <c r="C42" s="12" t="s">
        <v>86</v>
      </c>
      <c r="D42" s="135" t="s">
        <v>322</v>
      </c>
      <c r="E42" s="368" t="s">
        <v>87</v>
      </c>
      <c r="F42" s="370" t="s">
        <v>88</v>
      </c>
      <c r="G42" s="195">
        <v>270</v>
      </c>
      <c r="H42" s="204">
        <v>302</v>
      </c>
      <c r="I42" s="217"/>
      <c r="J42" s="209">
        <v>659</v>
      </c>
      <c r="K42" s="58"/>
      <c r="L42" s="175" t="s">
        <v>422</v>
      </c>
      <c r="M42" s="176">
        <v>2</v>
      </c>
      <c r="N42" s="178">
        <v>1</v>
      </c>
      <c r="O42" s="177">
        <v>1231</v>
      </c>
      <c r="AS42" s="14"/>
    </row>
    <row r="43" spans="1:45">
      <c r="B43" s="365"/>
      <c r="C43" s="12" t="s">
        <v>89</v>
      </c>
      <c r="D43" s="135" t="s">
        <v>360</v>
      </c>
      <c r="E43" s="369"/>
      <c r="F43" s="371"/>
      <c r="G43" s="195">
        <v>190</v>
      </c>
      <c r="H43" s="204">
        <v>212</v>
      </c>
      <c r="I43" s="217"/>
      <c r="J43" s="209">
        <v>1131</v>
      </c>
      <c r="K43" s="58"/>
      <c r="L43" s="175" t="s">
        <v>423</v>
      </c>
      <c r="M43" s="176">
        <v>26293</v>
      </c>
      <c r="N43" s="178">
        <v>20026</v>
      </c>
      <c r="O43" s="177">
        <v>18646</v>
      </c>
    </row>
    <row r="44" spans="1:45">
      <c r="B44" s="225">
        <v>17</v>
      </c>
      <c r="C44" s="12" t="s">
        <v>132</v>
      </c>
      <c r="D44" s="154" t="s">
        <v>360</v>
      </c>
      <c r="E44" s="239" t="s">
        <v>99</v>
      </c>
      <c r="F44" s="245" t="s">
        <v>30</v>
      </c>
      <c r="G44" s="197"/>
      <c r="H44" s="204">
        <v>1310</v>
      </c>
      <c r="I44" s="216">
        <v>40380</v>
      </c>
      <c r="J44" s="207">
        <v>69167</v>
      </c>
      <c r="K44" s="58"/>
      <c r="L44" s="175" t="s">
        <v>424</v>
      </c>
      <c r="M44" s="176">
        <v>8703</v>
      </c>
      <c r="N44" s="178">
        <v>222971</v>
      </c>
      <c r="O44" s="177">
        <v>413128</v>
      </c>
    </row>
    <row r="45" spans="1:45" ht="15.75" thickBot="1">
      <c r="B45" s="225">
        <v>18</v>
      </c>
      <c r="C45" s="134" t="s">
        <v>90</v>
      </c>
      <c r="D45" s="135" t="s">
        <v>322</v>
      </c>
      <c r="E45" s="246" t="s">
        <v>91</v>
      </c>
      <c r="F45" s="247" t="s">
        <v>92</v>
      </c>
      <c r="G45" s="196">
        <v>345</v>
      </c>
      <c r="H45" s="204">
        <v>386</v>
      </c>
      <c r="I45" s="216">
        <v>694</v>
      </c>
      <c r="J45" s="207">
        <v>645</v>
      </c>
      <c r="K45" s="58"/>
      <c r="L45" s="185" t="s">
        <v>425</v>
      </c>
      <c r="M45" s="186">
        <v>3632</v>
      </c>
      <c r="N45" s="187">
        <v>2051</v>
      </c>
      <c r="O45" s="188">
        <v>4642</v>
      </c>
      <c r="AS45" s="14"/>
    </row>
    <row r="46" spans="1:45" s="4" customFormat="1" ht="15.75" thickBot="1">
      <c r="A46" s="42"/>
      <c r="B46" s="225">
        <v>19</v>
      </c>
      <c r="C46" s="134" t="s">
        <v>93</v>
      </c>
      <c r="D46" s="135" t="s">
        <v>360</v>
      </c>
      <c r="E46" s="246" t="s">
        <v>35</v>
      </c>
      <c r="F46" s="247" t="s">
        <v>71</v>
      </c>
      <c r="G46" s="196">
        <v>270</v>
      </c>
      <c r="H46" s="204">
        <v>302</v>
      </c>
      <c r="I46" s="217"/>
      <c r="J46" s="210"/>
      <c r="K46" s="58"/>
      <c r="L46" s="189" t="s">
        <v>382</v>
      </c>
      <c r="M46" s="165">
        <f>SUM(M26:M45)</f>
        <v>412186</v>
      </c>
      <c r="N46" s="189">
        <f t="shared" ref="N46:O46" si="0">SUM(N26:N45)</f>
        <v>562369</v>
      </c>
      <c r="O46" s="190">
        <f t="shared" si="0"/>
        <v>722685</v>
      </c>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row>
    <row r="47" spans="1:45" ht="30">
      <c r="B47" s="225">
        <v>20</v>
      </c>
      <c r="C47" s="13" t="s">
        <v>94</v>
      </c>
      <c r="D47" s="101" t="s">
        <v>322</v>
      </c>
      <c r="E47" s="244" t="s">
        <v>32</v>
      </c>
      <c r="F47" s="247" t="s">
        <v>32</v>
      </c>
      <c r="G47" s="196">
        <v>248</v>
      </c>
      <c r="H47" s="204">
        <v>268</v>
      </c>
      <c r="I47" s="219">
        <v>272</v>
      </c>
      <c r="J47" s="211">
        <v>272</v>
      </c>
      <c r="K47" s="58"/>
      <c r="L47" s="55"/>
      <c r="M47" s="42"/>
      <c r="N47" s="42"/>
      <c r="O47" s="42"/>
      <c r="AS47" s="14"/>
    </row>
    <row r="48" spans="1:45" ht="30">
      <c r="B48" s="225">
        <v>21</v>
      </c>
      <c r="C48" s="13" t="s">
        <v>339</v>
      </c>
      <c r="D48" s="101" t="s">
        <v>322</v>
      </c>
      <c r="E48" s="244" t="s">
        <v>34</v>
      </c>
      <c r="F48" s="238" t="s">
        <v>71</v>
      </c>
      <c r="G48" s="196">
        <v>200</v>
      </c>
      <c r="H48" s="204">
        <v>224</v>
      </c>
      <c r="I48" s="216">
        <v>3225</v>
      </c>
      <c r="J48" s="212">
        <v>3225</v>
      </c>
      <c r="K48" s="58"/>
      <c r="L48" s="55"/>
      <c r="M48" s="42"/>
      <c r="N48" s="42"/>
      <c r="O48" s="42"/>
    </row>
    <row r="49" spans="1:45" ht="30">
      <c r="B49" s="225">
        <v>22</v>
      </c>
      <c r="C49" s="12" t="s">
        <v>95</v>
      </c>
      <c r="D49" s="135" t="s">
        <v>319</v>
      </c>
      <c r="E49" s="244" t="s">
        <v>33</v>
      </c>
      <c r="F49" s="238" t="s">
        <v>96</v>
      </c>
      <c r="G49" s="196">
        <v>192</v>
      </c>
      <c r="H49" s="204">
        <v>215</v>
      </c>
      <c r="I49" s="217"/>
      <c r="J49" s="210"/>
      <c r="K49" s="58"/>
      <c r="L49" s="55"/>
      <c r="M49" s="42"/>
      <c r="N49" s="42"/>
      <c r="O49" s="42"/>
      <c r="AS49" s="14"/>
    </row>
    <row r="50" spans="1:45">
      <c r="B50" s="223">
        <v>23</v>
      </c>
      <c r="C50" s="12" t="s">
        <v>97</v>
      </c>
      <c r="D50" s="135" t="s">
        <v>322</v>
      </c>
      <c r="E50" s="244" t="s">
        <v>36</v>
      </c>
      <c r="F50" s="238" t="s">
        <v>71</v>
      </c>
      <c r="G50" s="196">
        <v>160</v>
      </c>
      <c r="H50" s="204">
        <v>179</v>
      </c>
      <c r="I50" s="217"/>
      <c r="J50" s="210"/>
      <c r="K50" s="58"/>
      <c r="L50" s="55"/>
      <c r="M50" s="55"/>
      <c r="N50" s="42"/>
      <c r="O50" s="42"/>
    </row>
    <row r="51" spans="1:45" s="4" customFormat="1">
      <c r="A51" s="42"/>
      <c r="B51" s="364">
        <v>24</v>
      </c>
      <c r="C51" s="12" t="s">
        <v>98</v>
      </c>
      <c r="D51" s="135" t="s">
        <v>321</v>
      </c>
      <c r="E51" s="368" t="s">
        <v>99</v>
      </c>
      <c r="F51" s="370" t="s">
        <v>78</v>
      </c>
      <c r="G51" s="195">
        <v>69</v>
      </c>
      <c r="H51" s="204">
        <v>77</v>
      </c>
      <c r="I51" s="236"/>
      <c r="J51" s="237"/>
      <c r="K51" s="58"/>
      <c r="L51" s="55"/>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row>
    <row r="52" spans="1:45">
      <c r="B52" s="365"/>
      <c r="C52" s="12" t="s">
        <v>100</v>
      </c>
      <c r="D52" s="135" t="s">
        <v>360</v>
      </c>
      <c r="E52" s="369"/>
      <c r="F52" s="371"/>
      <c r="G52" s="195">
        <v>48</v>
      </c>
      <c r="H52" s="204">
        <v>53</v>
      </c>
      <c r="I52" s="236"/>
      <c r="J52" s="237"/>
      <c r="K52" s="58"/>
      <c r="L52" s="55"/>
      <c r="M52" s="42"/>
      <c r="N52" s="42"/>
      <c r="O52" s="42"/>
    </row>
    <row r="53" spans="1:45">
      <c r="B53" s="225">
        <v>25</v>
      </c>
      <c r="C53" s="134" t="s">
        <v>101</v>
      </c>
      <c r="D53" s="135" t="s">
        <v>322</v>
      </c>
      <c r="E53" s="246" t="s">
        <v>31</v>
      </c>
      <c r="F53" s="247" t="s">
        <v>102</v>
      </c>
      <c r="G53" s="196">
        <v>104</v>
      </c>
      <c r="H53" s="204">
        <v>116</v>
      </c>
      <c r="I53" s="217"/>
      <c r="J53" s="210"/>
      <c r="K53" s="58"/>
      <c r="L53" s="55"/>
      <c r="M53" s="42"/>
      <c r="N53" s="42"/>
      <c r="O53" s="42"/>
    </row>
    <row r="54" spans="1:45" ht="60">
      <c r="B54" s="225">
        <v>26</v>
      </c>
      <c r="C54" s="13" t="s">
        <v>103</v>
      </c>
      <c r="D54" s="101" t="s">
        <v>322</v>
      </c>
      <c r="E54" s="244" t="s">
        <v>104</v>
      </c>
      <c r="F54" s="238" t="s">
        <v>71</v>
      </c>
      <c r="G54" s="196">
        <v>102</v>
      </c>
      <c r="H54" s="204">
        <v>114</v>
      </c>
      <c r="I54" s="217"/>
      <c r="J54" s="210"/>
      <c r="K54" s="58"/>
      <c r="L54" s="55"/>
      <c r="M54" s="42"/>
      <c r="N54" s="42"/>
      <c r="O54" s="42"/>
      <c r="AS54" s="14"/>
    </row>
    <row r="55" spans="1:45">
      <c r="B55" s="225">
        <v>27</v>
      </c>
      <c r="C55" s="134" t="s">
        <v>105</v>
      </c>
      <c r="D55" s="135" t="s">
        <v>322</v>
      </c>
      <c r="E55" s="246" t="s">
        <v>106</v>
      </c>
      <c r="F55" s="247" t="s">
        <v>71</v>
      </c>
      <c r="G55" s="196">
        <v>97</v>
      </c>
      <c r="H55" s="204">
        <v>108</v>
      </c>
      <c r="I55" s="217"/>
      <c r="J55" s="210"/>
      <c r="K55" s="58"/>
      <c r="L55" s="55"/>
      <c r="M55" s="42"/>
      <c r="N55" s="42"/>
      <c r="O55" s="42"/>
    </row>
    <row r="56" spans="1:45">
      <c r="B56" s="364">
        <v>28</v>
      </c>
      <c r="C56" s="366" t="s">
        <v>354</v>
      </c>
      <c r="D56" s="154" t="s">
        <v>360</v>
      </c>
      <c r="E56" s="248" t="s">
        <v>107</v>
      </c>
      <c r="F56" s="249" t="s">
        <v>108</v>
      </c>
      <c r="G56" s="196">
        <v>70</v>
      </c>
      <c r="H56" s="204">
        <v>78</v>
      </c>
      <c r="I56" s="216">
        <v>1286</v>
      </c>
      <c r="J56" s="230">
        <v>699</v>
      </c>
      <c r="K56" s="58"/>
      <c r="L56" s="55"/>
      <c r="M56" s="42"/>
      <c r="N56" s="42"/>
      <c r="O56" s="42"/>
    </row>
    <row r="57" spans="1:45">
      <c r="B57" s="365"/>
      <c r="C57" s="367"/>
      <c r="D57" s="154" t="s">
        <v>322</v>
      </c>
      <c r="E57" s="250"/>
      <c r="F57" s="251"/>
      <c r="G57" s="197"/>
      <c r="H57" s="203"/>
      <c r="I57" s="218"/>
      <c r="J57" s="207">
        <v>580</v>
      </c>
      <c r="K57" s="58"/>
      <c r="L57" s="55"/>
      <c r="M57" s="42"/>
      <c r="N57" s="42"/>
      <c r="O57" s="42"/>
    </row>
    <row r="58" spans="1:45" ht="30">
      <c r="B58" s="223">
        <v>29</v>
      </c>
      <c r="C58" s="12" t="s">
        <v>109</v>
      </c>
      <c r="D58" s="135" t="s">
        <v>322</v>
      </c>
      <c r="E58" s="241" t="s">
        <v>110</v>
      </c>
      <c r="F58" s="243" t="s">
        <v>71</v>
      </c>
      <c r="G58" s="196">
        <v>68</v>
      </c>
      <c r="H58" s="204">
        <v>76</v>
      </c>
      <c r="I58" s="217"/>
      <c r="J58" s="210"/>
      <c r="K58" s="58"/>
      <c r="L58" s="55"/>
      <c r="M58" s="42"/>
      <c r="N58" s="42"/>
      <c r="O58" s="42"/>
    </row>
    <row r="59" spans="1:45" ht="35.25" customHeight="1">
      <c r="B59" s="225">
        <v>30</v>
      </c>
      <c r="C59" s="13" t="s">
        <v>111</v>
      </c>
      <c r="D59" s="101" t="s">
        <v>360</v>
      </c>
      <c r="E59" s="252" t="s">
        <v>30</v>
      </c>
      <c r="F59" s="253" t="s">
        <v>30</v>
      </c>
      <c r="G59" s="195">
        <v>62</v>
      </c>
      <c r="H59" s="204">
        <v>69</v>
      </c>
      <c r="I59" s="217"/>
      <c r="J59" s="210"/>
      <c r="K59" s="58"/>
      <c r="L59" s="55"/>
      <c r="M59" s="42"/>
      <c r="N59" s="42"/>
      <c r="O59" s="42"/>
    </row>
    <row r="60" spans="1:45">
      <c r="B60" s="225">
        <v>31</v>
      </c>
      <c r="C60" s="12" t="s">
        <v>403</v>
      </c>
      <c r="D60" s="135" t="s">
        <v>322</v>
      </c>
      <c r="E60" s="244" t="s">
        <v>112</v>
      </c>
      <c r="F60" s="238" t="s">
        <v>65</v>
      </c>
      <c r="G60" s="196">
        <v>47</v>
      </c>
      <c r="H60" s="204">
        <v>52</v>
      </c>
      <c r="I60" s="216">
        <v>16</v>
      </c>
      <c r="J60" s="213"/>
      <c r="K60" s="58"/>
      <c r="L60" s="55"/>
      <c r="M60" s="42"/>
      <c r="N60" s="42"/>
      <c r="O60" s="42"/>
    </row>
    <row r="61" spans="1:45">
      <c r="B61" s="225">
        <v>32</v>
      </c>
      <c r="C61" s="134" t="s">
        <v>113</v>
      </c>
      <c r="D61" s="135" t="s">
        <v>322</v>
      </c>
      <c r="E61" s="246" t="s">
        <v>114</v>
      </c>
      <c r="F61" s="247" t="s">
        <v>115</v>
      </c>
      <c r="G61" s="196">
        <v>31</v>
      </c>
      <c r="H61" s="204">
        <v>34</v>
      </c>
      <c r="I61" s="216">
        <v>61</v>
      </c>
      <c r="J61" s="207">
        <v>162</v>
      </c>
      <c r="K61" s="58"/>
      <c r="L61" s="55"/>
      <c r="M61" s="42"/>
      <c r="N61" s="42"/>
      <c r="O61" s="42"/>
    </row>
    <row r="62" spans="1:45">
      <c r="B62" s="223">
        <v>33</v>
      </c>
      <c r="C62" s="134" t="s">
        <v>116</v>
      </c>
      <c r="D62" s="135" t="s">
        <v>322</v>
      </c>
      <c r="E62" s="246" t="s">
        <v>34</v>
      </c>
      <c r="F62" s="247" t="s">
        <v>71</v>
      </c>
      <c r="G62" s="196">
        <v>28</v>
      </c>
      <c r="H62" s="204">
        <v>31</v>
      </c>
      <c r="I62" s="217"/>
      <c r="J62" s="210"/>
      <c r="K62" s="58"/>
      <c r="L62" s="55"/>
      <c r="M62" s="42"/>
      <c r="N62" s="42"/>
      <c r="O62" s="42"/>
    </row>
    <row r="63" spans="1:45">
      <c r="B63" s="364">
        <v>34</v>
      </c>
      <c r="C63" s="12" t="s">
        <v>117</v>
      </c>
      <c r="D63" s="135" t="s">
        <v>322</v>
      </c>
      <c r="E63" s="368" t="s">
        <v>118</v>
      </c>
      <c r="F63" s="370" t="s">
        <v>119</v>
      </c>
      <c r="G63" s="195">
        <v>10</v>
      </c>
      <c r="H63" s="204">
        <v>11</v>
      </c>
      <c r="I63" s="216">
        <v>1</v>
      </c>
      <c r="J63" s="207">
        <v>1</v>
      </c>
      <c r="K63" s="58"/>
      <c r="L63" s="55"/>
      <c r="M63" s="42"/>
      <c r="N63" s="42"/>
      <c r="O63" s="42"/>
    </row>
    <row r="64" spans="1:45">
      <c r="B64" s="365"/>
      <c r="C64" s="12" t="s">
        <v>120</v>
      </c>
      <c r="D64" s="135" t="s">
        <v>360</v>
      </c>
      <c r="E64" s="369"/>
      <c r="F64" s="371"/>
      <c r="G64" s="195">
        <v>6</v>
      </c>
      <c r="H64" s="204">
        <v>6</v>
      </c>
      <c r="I64" s="216">
        <v>15</v>
      </c>
      <c r="J64" s="207">
        <v>15</v>
      </c>
      <c r="K64" s="58"/>
      <c r="L64" s="55"/>
      <c r="M64" s="42"/>
      <c r="N64" s="42"/>
      <c r="O64" s="42"/>
    </row>
    <row r="65" spans="2:15">
      <c r="B65" s="225">
        <v>35</v>
      </c>
      <c r="C65" s="134" t="s">
        <v>121</v>
      </c>
      <c r="D65" s="135" t="s">
        <v>380</v>
      </c>
      <c r="E65" s="254" t="s">
        <v>122</v>
      </c>
      <c r="F65" s="247" t="s">
        <v>123</v>
      </c>
      <c r="G65" s="196">
        <v>8</v>
      </c>
      <c r="H65" s="204">
        <v>8</v>
      </c>
      <c r="I65" s="216">
        <v>8</v>
      </c>
      <c r="J65" s="212">
        <v>8</v>
      </c>
      <c r="K65" s="58"/>
      <c r="L65" s="55"/>
      <c r="M65" s="42"/>
      <c r="N65" s="42"/>
      <c r="O65" s="42"/>
    </row>
    <row r="66" spans="2:15">
      <c r="B66" s="225">
        <v>36</v>
      </c>
      <c r="C66" s="12" t="s">
        <v>124</v>
      </c>
      <c r="D66" s="135" t="s">
        <v>360</v>
      </c>
      <c r="E66" s="241" t="s">
        <v>125</v>
      </c>
      <c r="F66" s="243" t="s">
        <v>119</v>
      </c>
      <c r="G66" s="196">
        <v>8</v>
      </c>
      <c r="H66" s="204">
        <v>8</v>
      </c>
      <c r="I66" s="216">
        <v>8</v>
      </c>
      <c r="J66" s="207">
        <v>8</v>
      </c>
      <c r="K66" s="58"/>
      <c r="L66" s="55"/>
      <c r="M66" s="42"/>
      <c r="N66" s="42"/>
      <c r="O66" s="42"/>
    </row>
    <row r="67" spans="2:15">
      <c r="B67" s="225">
        <v>37</v>
      </c>
      <c r="C67" s="134" t="s">
        <v>126</v>
      </c>
      <c r="D67" s="135" t="s">
        <v>360</v>
      </c>
      <c r="E67" s="246" t="s">
        <v>110</v>
      </c>
      <c r="F67" s="247" t="s">
        <v>71</v>
      </c>
      <c r="G67" s="196">
        <v>8</v>
      </c>
      <c r="H67" s="204">
        <v>8</v>
      </c>
      <c r="I67" s="217"/>
      <c r="J67" s="210"/>
      <c r="K67" s="58"/>
      <c r="L67" s="55"/>
      <c r="M67" s="42"/>
      <c r="N67" s="42"/>
      <c r="O67" s="42"/>
    </row>
    <row r="68" spans="2:15">
      <c r="B68" s="225">
        <v>38</v>
      </c>
      <c r="C68" s="134" t="s">
        <v>127</v>
      </c>
      <c r="D68" s="135" t="s">
        <v>360</v>
      </c>
      <c r="E68" s="246" t="s">
        <v>128</v>
      </c>
      <c r="F68" s="247" t="s">
        <v>71</v>
      </c>
      <c r="G68" s="196">
        <v>1</v>
      </c>
      <c r="H68" s="204">
        <v>1</v>
      </c>
      <c r="I68" s="216">
        <v>1294</v>
      </c>
      <c r="J68" s="207">
        <v>791</v>
      </c>
      <c r="K68" s="58"/>
      <c r="L68" s="55"/>
      <c r="M68" s="42"/>
      <c r="N68" s="42"/>
      <c r="O68" s="42"/>
    </row>
    <row r="69" spans="2:15">
      <c r="B69" s="225">
        <v>39</v>
      </c>
      <c r="C69" s="134" t="s">
        <v>330</v>
      </c>
      <c r="D69" s="135" t="s">
        <v>319</v>
      </c>
      <c r="E69" s="246" t="s">
        <v>331</v>
      </c>
      <c r="F69" s="247" t="s">
        <v>102</v>
      </c>
      <c r="G69" s="197"/>
      <c r="H69" s="203"/>
      <c r="I69" s="235">
        <v>197</v>
      </c>
      <c r="J69" s="233">
        <v>197</v>
      </c>
      <c r="K69" s="58"/>
      <c r="L69" s="42"/>
      <c r="M69" s="42"/>
      <c r="N69" s="42"/>
      <c r="O69" s="42"/>
    </row>
    <row r="70" spans="2:15" ht="30">
      <c r="B70" s="364">
        <v>40</v>
      </c>
      <c r="C70" s="28" t="s">
        <v>340</v>
      </c>
      <c r="D70" s="135" t="s">
        <v>319</v>
      </c>
      <c r="E70" s="376" t="s">
        <v>333</v>
      </c>
      <c r="F70" s="403" t="s">
        <v>332</v>
      </c>
      <c r="G70" s="197"/>
      <c r="H70" s="204">
        <v>170</v>
      </c>
      <c r="I70" s="235">
        <v>1027</v>
      </c>
      <c r="J70" s="233">
        <v>1027</v>
      </c>
      <c r="K70" s="58"/>
      <c r="L70" s="42"/>
      <c r="M70" s="42"/>
      <c r="N70" s="42"/>
      <c r="O70" s="42"/>
    </row>
    <row r="71" spans="2:15" ht="30">
      <c r="B71" s="365"/>
      <c r="C71" s="12" t="s">
        <v>341</v>
      </c>
      <c r="D71" s="135" t="s">
        <v>360</v>
      </c>
      <c r="E71" s="377"/>
      <c r="F71" s="404"/>
      <c r="G71" s="197"/>
      <c r="H71" s="203"/>
      <c r="I71" s="216">
        <v>305</v>
      </c>
      <c r="J71" s="212">
        <v>305</v>
      </c>
      <c r="K71" s="58"/>
      <c r="L71" s="42"/>
      <c r="M71" s="42"/>
      <c r="N71" s="42"/>
      <c r="O71" s="42"/>
    </row>
    <row r="72" spans="2:15">
      <c r="B72" s="226">
        <v>41</v>
      </c>
      <c r="C72" s="152" t="s">
        <v>342</v>
      </c>
      <c r="D72" s="135" t="s">
        <v>360</v>
      </c>
      <c r="E72" s="250" t="s">
        <v>110</v>
      </c>
      <c r="F72" s="251" t="s">
        <v>71</v>
      </c>
      <c r="G72" s="197"/>
      <c r="H72" s="203"/>
      <c r="I72" s="216">
        <v>5</v>
      </c>
      <c r="J72" s="212">
        <v>5</v>
      </c>
      <c r="K72" s="58"/>
      <c r="L72" s="42"/>
      <c r="M72" s="42"/>
      <c r="N72" s="42"/>
      <c r="O72" s="42"/>
    </row>
    <row r="73" spans="2:15">
      <c r="B73" s="226">
        <v>42</v>
      </c>
      <c r="C73" s="152" t="s">
        <v>343</v>
      </c>
      <c r="D73" s="135" t="s">
        <v>360</v>
      </c>
      <c r="E73" s="250" t="s">
        <v>110</v>
      </c>
      <c r="F73" s="251" t="s">
        <v>71</v>
      </c>
      <c r="G73" s="197"/>
      <c r="H73" s="203"/>
      <c r="I73" s="216">
        <v>287</v>
      </c>
      <c r="J73" s="212">
        <v>287</v>
      </c>
      <c r="K73" s="58"/>
      <c r="L73" s="42"/>
      <c r="M73" s="42"/>
      <c r="N73" s="42"/>
      <c r="O73" s="42"/>
    </row>
    <row r="74" spans="2:15">
      <c r="B74" s="226">
        <v>43</v>
      </c>
      <c r="C74" s="152" t="s">
        <v>344</v>
      </c>
      <c r="D74" s="135" t="s">
        <v>360</v>
      </c>
      <c r="E74" s="250" t="s">
        <v>110</v>
      </c>
      <c r="F74" s="251" t="s">
        <v>71</v>
      </c>
      <c r="G74" s="197"/>
      <c r="H74" s="203"/>
      <c r="I74" s="216">
        <v>66</v>
      </c>
      <c r="J74" s="207">
        <v>79</v>
      </c>
      <c r="K74" s="58"/>
      <c r="L74" s="42"/>
      <c r="M74" s="42"/>
      <c r="N74" s="42"/>
      <c r="O74" s="42"/>
    </row>
    <row r="75" spans="2:15">
      <c r="B75" s="226">
        <v>44</v>
      </c>
      <c r="C75" s="152" t="s">
        <v>345</v>
      </c>
      <c r="D75" s="135" t="s">
        <v>360</v>
      </c>
      <c r="E75" s="250" t="s">
        <v>285</v>
      </c>
      <c r="F75" s="251" t="s">
        <v>241</v>
      </c>
      <c r="G75" s="197"/>
      <c r="H75" s="203"/>
      <c r="I75" s="216">
        <v>81</v>
      </c>
      <c r="J75" s="212">
        <v>81</v>
      </c>
      <c r="K75" s="58"/>
      <c r="L75" s="42"/>
      <c r="M75" s="42"/>
      <c r="N75" s="42"/>
      <c r="O75" s="42"/>
    </row>
    <row r="76" spans="2:15">
      <c r="B76" s="226">
        <v>45</v>
      </c>
      <c r="C76" s="152" t="s">
        <v>346</v>
      </c>
      <c r="D76" s="135" t="s">
        <v>379</v>
      </c>
      <c r="E76" s="250" t="s">
        <v>110</v>
      </c>
      <c r="F76" s="251" t="s">
        <v>71</v>
      </c>
      <c r="G76" s="197"/>
      <c r="H76" s="203"/>
      <c r="I76" s="216">
        <v>83</v>
      </c>
      <c r="J76" s="207">
        <v>78</v>
      </c>
      <c r="K76" s="58"/>
      <c r="L76" s="42"/>
      <c r="M76" s="42"/>
      <c r="N76" s="42"/>
      <c r="O76" s="42"/>
    </row>
    <row r="77" spans="2:15">
      <c r="B77" s="226">
        <v>46</v>
      </c>
      <c r="C77" s="152" t="s">
        <v>349</v>
      </c>
      <c r="D77" s="135" t="s">
        <v>379</v>
      </c>
      <c r="E77" s="250" t="s">
        <v>427</v>
      </c>
      <c r="F77" s="251" t="s">
        <v>428</v>
      </c>
      <c r="G77" s="197"/>
      <c r="H77" s="203"/>
      <c r="I77" s="216">
        <v>500</v>
      </c>
      <c r="J77" s="212">
        <v>500</v>
      </c>
      <c r="K77" s="58"/>
      <c r="L77" s="42"/>
      <c r="M77" s="42"/>
      <c r="N77" s="42"/>
      <c r="O77" s="42"/>
    </row>
    <row r="78" spans="2:15" s="42" customFormat="1">
      <c r="B78" s="226">
        <v>47</v>
      </c>
      <c r="C78" s="152" t="s">
        <v>355</v>
      </c>
      <c r="D78" s="135" t="s">
        <v>322</v>
      </c>
      <c r="E78" s="250" t="s">
        <v>110</v>
      </c>
      <c r="F78" s="251" t="s">
        <v>71</v>
      </c>
      <c r="G78" s="197"/>
      <c r="H78" s="203"/>
      <c r="I78" s="218"/>
      <c r="J78" s="207">
        <v>227</v>
      </c>
      <c r="K78" s="58"/>
    </row>
    <row r="79" spans="2:15">
      <c r="B79" s="226">
        <v>48</v>
      </c>
      <c r="C79" s="152" t="s">
        <v>356</v>
      </c>
      <c r="D79" s="135" t="s">
        <v>322</v>
      </c>
      <c r="E79" s="250" t="s">
        <v>429</v>
      </c>
      <c r="F79" s="251" t="s">
        <v>32</v>
      </c>
      <c r="G79" s="197"/>
      <c r="H79" s="203"/>
      <c r="I79" s="218"/>
      <c r="J79" s="207">
        <v>29</v>
      </c>
      <c r="K79" s="58"/>
      <c r="L79" s="42"/>
      <c r="M79" s="42"/>
      <c r="N79" s="42"/>
      <c r="O79" s="42"/>
    </row>
    <row r="80" spans="2:15" s="42" customFormat="1">
      <c r="B80" s="226">
        <v>49</v>
      </c>
      <c r="C80" s="152" t="s">
        <v>357</v>
      </c>
      <c r="D80" s="135" t="s">
        <v>379</v>
      </c>
      <c r="E80" s="250" t="s">
        <v>125</v>
      </c>
      <c r="F80" s="251" t="s">
        <v>78</v>
      </c>
      <c r="G80" s="197"/>
      <c r="H80" s="203"/>
      <c r="I80" s="218"/>
      <c r="J80" s="207">
        <v>260</v>
      </c>
      <c r="K80" s="58"/>
    </row>
    <row r="81" spans="2:13" s="42" customFormat="1">
      <c r="B81" s="226">
        <v>50</v>
      </c>
      <c r="C81" s="152" t="s">
        <v>359</v>
      </c>
      <c r="D81" s="135" t="s">
        <v>360</v>
      </c>
      <c r="E81" s="250" t="s">
        <v>361</v>
      </c>
      <c r="F81" s="251" t="s">
        <v>431</v>
      </c>
      <c r="G81" s="197"/>
      <c r="H81" s="203"/>
      <c r="I81" s="218"/>
      <c r="J81" s="207">
        <v>74</v>
      </c>
      <c r="K81" s="58"/>
    </row>
    <row r="82" spans="2:13" s="42" customFormat="1">
      <c r="B82" s="226">
        <v>51</v>
      </c>
      <c r="C82" s="152" t="s">
        <v>362</v>
      </c>
      <c r="D82" s="135" t="s">
        <v>363</v>
      </c>
      <c r="E82" s="250" t="s">
        <v>148</v>
      </c>
      <c r="F82" s="251" t="s">
        <v>71</v>
      </c>
      <c r="G82" s="197"/>
      <c r="H82" s="203"/>
      <c r="I82" s="218"/>
      <c r="J82" s="207">
        <v>902</v>
      </c>
      <c r="K82" s="58"/>
    </row>
    <row r="83" spans="2:13" s="42" customFormat="1">
      <c r="B83" s="226">
        <v>52</v>
      </c>
      <c r="C83" s="152" t="s">
        <v>364</v>
      </c>
      <c r="D83" s="135" t="s">
        <v>360</v>
      </c>
      <c r="E83" s="250" t="s">
        <v>110</v>
      </c>
      <c r="F83" s="251" t="s">
        <v>71</v>
      </c>
      <c r="G83" s="197"/>
      <c r="H83" s="203"/>
      <c r="I83" s="218"/>
      <c r="J83" s="207">
        <v>545</v>
      </c>
      <c r="K83" s="58"/>
    </row>
    <row r="84" spans="2:13" s="42" customFormat="1">
      <c r="B84" s="226">
        <v>53</v>
      </c>
      <c r="C84" s="152" t="s">
        <v>365</v>
      </c>
      <c r="D84" s="135" t="s">
        <v>363</v>
      </c>
      <c r="E84" s="250" t="s">
        <v>148</v>
      </c>
      <c r="F84" s="251" t="s">
        <v>71</v>
      </c>
      <c r="G84" s="197"/>
      <c r="H84" s="203"/>
      <c r="I84" s="218"/>
      <c r="J84" s="207">
        <v>370</v>
      </c>
      <c r="K84" s="58"/>
    </row>
    <row r="85" spans="2:13" s="42" customFormat="1">
      <c r="B85" s="364">
        <v>54</v>
      </c>
      <c r="C85" s="152" t="s">
        <v>369</v>
      </c>
      <c r="D85" s="135" t="s">
        <v>360</v>
      </c>
      <c r="E85" s="376" t="s">
        <v>177</v>
      </c>
      <c r="F85" s="403" t="s">
        <v>71</v>
      </c>
      <c r="G85" s="197"/>
      <c r="H85" s="203"/>
      <c r="I85" s="218"/>
      <c r="J85" s="207">
        <v>1907</v>
      </c>
      <c r="K85" s="58"/>
    </row>
    <row r="86" spans="2:13" s="42" customFormat="1">
      <c r="B86" s="365"/>
      <c r="C86" s="152" t="s">
        <v>369</v>
      </c>
      <c r="D86" s="135" t="s">
        <v>379</v>
      </c>
      <c r="E86" s="377"/>
      <c r="F86" s="404"/>
      <c r="G86" s="197"/>
      <c r="H86" s="203"/>
      <c r="I86" s="218"/>
      <c r="J86" s="207">
        <v>8289</v>
      </c>
      <c r="K86" s="58"/>
    </row>
    <row r="87" spans="2:13" s="42" customFormat="1">
      <c r="B87" s="364">
        <v>55</v>
      </c>
      <c r="C87" s="374" t="s">
        <v>394</v>
      </c>
      <c r="D87" s="148" t="s">
        <v>360</v>
      </c>
      <c r="E87" s="376" t="s">
        <v>430</v>
      </c>
      <c r="F87" s="378" t="s">
        <v>311</v>
      </c>
      <c r="G87" s="197"/>
      <c r="H87" s="203"/>
      <c r="I87" s="218"/>
      <c r="J87" s="207">
        <v>1691</v>
      </c>
      <c r="K87" s="58"/>
    </row>
    <row r="88" spans="2:13" s="42" customFormat="1">
      <c r="B88" s="365"/>
      <c r="C88" s="375"/>
      <c r="D88" s="148" t="s">
        <v>318</v>
      </c>
      <c r="E88" s="377"/>
      <c r="F88" s="379"/>
      <c r="G88" s="197"/>
      <c r="H88" s="203"/>
      <c r="I88" s="218"/>
      <c r="J88" s="207">
        <v>33</v>
      </c>
      <c r="K88" s="58"/>
    </row>
    <row r="89" spans="2:13" s="42" customFormat="1" ht="30">
      <c r="B89" s="225">
        <v>56</v>
      </c>
      <c r="C89" s="134" t="s">
        <v>395</v>
      </c>
      <c r="D89" s="135" t="s">
        <v>363</v>
      </c>
      <c r="E89" s="246" t="s">
        <v>177</v>
      </c>
      <c r="F89" s="247" t="s">
        <v>71</v>
      </c>
      <c r="G89" s="197"/>
      <c r="H89" s="203"/>
      <c r="I89" s="218"/>
      <c r="J89" s="207">
        <v>588</v>
      </c>
      <c r="K89" s="58"/>
    </row>
    <row r="90" spans="2:13" s="42" customFormat="1" ht="15.75" thickBot="1">
      <c r="B90" s="227">
        <v>57</v>
      </c>
      <c r="C90" s="151" t="s">
        <v>397</v>
      </c>
      <c r="D90" s="153" t="s">
        <v>360</v>
      </c>
      <c r="E90" s="248" t="s">
        <v>398</v>
      </c>
      <c r="F90" s="249" t="s">
        <v>399</v>
      </c>
      <c r="G90" s="198"/>
      <c r="H90" s="205"/>
      <c r="I90" s="220"/>
      <c r="J90" s="214">
        <v>22</v>
      </c>
      <c r="K90" s="58"/>
    </row>
    <row r="91" spans="2:13" s="42" customFormat="1" ht="15.75" thickBot="1">
      <c r="B91" s="380" t="s">
        <v>381</v>
      </c>
      <c r="C91" s="381"/>
      <c r="D91" s="381"/>
      <c r="E91" s="381"/>
      <c r="F91" s="381"/>
      <c r="G91" s="199">
        <f>SUM(G16:G68)</f>
        <v>340212</v>
      </c>
      <c r="H91" s="206">
        <f>SUM(H16:H90)</f>
        <v>412186</v>
      </c>
      <c r="I91" s="199">
        <f>SUM(I16:I90)</f>
        <v>562369</v>
      </c>
      <c r="J91" s="215">
        <f>SUM(J16:J90)</f>
        <v>722685</v>
      </c>
      <c r="K91" s="58"/>
    </row>
    <row r="92" spans="2:13" s="42" customFormat="1">
      <c r="B92" s="139"/>
      <c r="C92" s="139"/>
      <c r="D92" s="139"/>
      <c r="E92" s="139"/>
      <c r="F92" s="139"/>
      <c r="G92" s="11"/>
      <c r="H92" s="11"/>
      <c r="I92" s="11"/>
      <c r="J92" s="11"/>
      <c r="K92" s="11"/>
    </row>
    <row r="93" spans="2:13" s="42" customFormat="1">
      <c r="C93" s="65" t="s">
        <v>348</v>
      </c>
      <c r="K93" s="11"/>
    </row>
    <row r="94" spans="2:13" s="42" customFormat="1">
      <c r="B94" s="14" t="s">
        <v>347</v>
      </c>
      <c r="C94" s="149" t="s">
        <v>396</v>
      </c>
      <c r="D94" s="65"/>
      <c r="E94" s="137"/>
      <c r="I94" s="229"/>
      <c r="J94" s="229"/>
      <c r="K94" s="59"/>
    </row>
    <row r="95" spans="2:13" s="42" customFormat="1">
      <c r="B95" s="42" t="s">
        <v>347</v>
      </c>
      <c r="C95" s="150" t="s">
        <v>400</v>
      </c>
      <c r="D95" s="138"/>
      <c r="E95" s="137"/>
      <c r="F95" s="61"/>
      <c r="G95" s="49"/>
      <c r="I95" s="58"/>
      <c r="J95" s="58"/>
      <c r="M95" s="55"/>
    </row>
    <row r="96" spans="2:13" s="42" customFormat="1">
      <c r="B96" s="42" t="s">
        <v>347</v>
      </c>
      <c r="C96" s="228" t="s">
        <v>473</v>
      </c>
      <c r="D96" s="65"/>
      <c r="E96" s="132"/>
      <c r="G96" s="49"/>
      <c r="H96" s="49"/>
      <c r="I96" s="49"/>
      <c r="J96" s="49"/>
    </row>
    <row r="97" spans="3:11" s="42" customFormat="1">
      <c r="C97" s="60"/>
      <c r="D97" s="65"/>
      <c r="E97" s="132"/>
      <c r="K97" s="49"/>
    </row>
    <row r="98" spans="3:11" s="42" customFormat="1"/>
    <row r="99" spans="3:11" s="42" customFormat="1"/>
    <row r="100" spans="3:11" s="42" customFormat="1">
      <c r="J100" s="61"/>
    </row>
    <row r="101" spans="3:11" s="42" customFormat="1"/>
    <row r="102" spans="3:11" s="42" customFormat="1"/>
    <row r="103" spans="3:11" s="42" customFormat="1"/>
    <row r="104" spans="3:11" s="42" customFormat="1"/>
    <row r="105" spans="3:11" s="42" customFormat="1"/>
    <row r="106" spans="3:11" s="42" customFormat="1"/>
    <row r="107" spans="3:11" s="42" customFormat="1"/>
    <row r="108" spans="3:11" s="42" customFormat="1"/>
    <row r="109" spans="3:11" s="42" customFormat="1"/>
    <row r="110" spans="3:11" s="42" customFormat="1"/>
    <row r="111" spans="3:11" s="42" customFormat="1"/>
    <row r="112" spans="3:11" s="42" customFormat="1"/>
    <row r="113" s="42" customFormat="1"/>
    <row r="114" s="42" customFormat="1"/>
    <row r="115" s="42" customFormat="1"/>
    <row r="116" s="42" customFormat="1"/>
    <row r="117" s="42" customFormat="1"/>
    <row r="118" s="42" customFormat="1"/>
    <row r="119" s="42" customFormat="1"/>
    <row r="120" s="42" customFormat="1"/>
    <row r="121" s="42" customFormat="1"/>
    <row r="122" s="42" customFormat="1"/>
    <row r="123" s="42" customFormat="1"/>
    <row r="124" s="42" customFormat="1"/>
    <row r="125" s="42" customFormat="1"/>
    <row r="126" s="42" customFormat="1"/>
    <row r="127" s="42" customFormat="1"/>
    <row r="128" s="42" customFormat="1"/>
    <row r="129" s="42" customFormat="1"/>
    <row r="130" s="42" customFormat="1"/>
    <row r="131" s="42" customFormat="1"/>
    <row r="132" s="42" customFormat="1"/>
    <row r="133" s="42" customFormat="1"/>
    <row r="134" s="42" customFormat="1"/>
    <row r="135" s="42" customFormat="1"/>
    <row r="136" s="42" customFormat="1"/>
    <row r="137" s="42" customFormat="1"/>
    <row r="138" s="42" customFormat="1"/>
    <row r="139" s="42" customFormat="1"/>
    <row r="140" s="42" customFormat="1"/>
    <row r="141" s="42" customFormat="1"/>
    <row r="142" s="42" customFormat="1"/>
    <row r="143" s="42" customFormat="1"/>
    <row r="144" s="42" customFormat="1"/>
    <row r="145" s="42" customFormat="1"/>
    <row r="146" s="42" customFormat="1"/>
    <row r="147" s="42" customFormat="1"/>
    <row r="148" s="42" customFormat="1"/>
    <row r="149" s="42" customFormat="1"/>
    <row r="150" s="42" customFormat="1"/>
    <row r="151" s="42" customFormat="1"/>
    <row r="152" s="42" customFormat="1"/>
    <row r="153" s="42" customFormat="1"/>
    <row r="154" s="42" customFormat="1"/>
    <row r="155" s="42" customFormat="1"/>
    <row r="156" s="42" customFormat="1"/>
    <row r="157" s="42" customFormat="1"/>
    <row r="158" s="42" customFormat="1"/>
    <row r="159" s="42" customFormat="1"/>
    <row r="160" s="42" customFormat="1"/>
    <row r="161" s="42" customFormat="1"/>
    <row r="162" s="42" customFormat="1"/>
    <row r="163" s="42" customFormat="1"/>
    <row r="164" s="42" customFormat="1"/>
    <row r="165" s="42" customFormat="1"/>
    <row r="166" s="42" customFormat="1"/>
    <row r="167" s="42" customFormat="1"/>
    <row r="168" s="42" customFormat="1"/>
    <row r="169" s="42" customFormat="1"/>
    <row r="170" s="42" customFormat="1"/>
    <row r="171" s="42" customFormat="1"/>
    <row r="172" s="42" customFormat="1"/>
    <row r="173" s="42" customFormat="1"/>
    <row r="174" s="42" customFormat="1"/>
    <row r="175" s="42" customFormat="1"/>
    <row r="176" s="42" customFormat="1"/>
    <row r="177" s="42" customFormat="1"/>
    <row r="178" s="42" customFormat="1"/>
    <row r="179" s="42" customFormat="1"/>
    <row r="180" s="42" customFormat="1"/>
    <row r="181" s="42" customFormat="1"/>
    <row r="182" s="42" customFormat="1"/>
    <row r="183" s="42" customFormat="1"/>
    <row r="184" s="42" customFormat="1"/>
    <row r="185" s="42" customFormat="1"/>
    <row r="186" s="42" customFormat="1"/>
    <row r="187" s="42" customFormat="1"/>
    <row r="188" s="42" customFormat="1"/>
    <row r="189" s="42" customFormat="1"/>
    <row r="190" s="42" customFormat="1"/>
    <row r="191" s="42" customFormat="1"/>
    <row r="192" s="42" customFormat="1"/>
    <row r="193" s="42" customFormat="1"/>
    <row r="194" s="42" customFormat="1"/>
    <row r="195" s="42" customFormat="1"/>
    <row r="196" s="42" customFormat="1"/>
    <row r="197" s="42" customFormat="1"/>
    <row r="198" s="42" customFormat="1"/>
    <row r="199" s="42" customFormat="1"/>
    <row r="200" s="42" customFormat="1"/>
    <row r="201" s="42" customFormat="1"/>
    <row r="202" s="42" customFormat="1"/>
    <row r="203" s="42" customFormat="1"/>
    <row r="204" s="42" customFormat="1"/>
    <row r="205" s="42" customFormat="1"/>
    <row r="206" s="42" customFormat="1"/>
    <row r="207" s="42" customFormat="1"/>
    <row r="208" s="42" customFormat="1"/>
    <row r="209" s="42" customFormat="1"/>
    <row r="210" s="42" customFormat="1"/>
    <row r="211" s="42" customFormat="1"/>
    <row r="212" s="42" customFormat="1"/>
    <row r="213" s="42" customFormat="1"/>
    <row r="214" s="42" customFormat="1"/>
    <row r="215" s="42" customFormat="1"/>
    <row r="216" s="42" customFormat="1"/>
    <row r="217" s="42" customFormat="1"/>
    <row r="218" s="42" customFormat="1"/>
    <row r="219" s="42" customFormat="1"/>
    <row r="220" s="42" customFormat="1"/>
    <row r="221" s="42" customFormat="1"/>
    <row r="222" s="42" customFormat="1"/>
    <row r="223" s="42" customFormat="1"/>
    <row r="224" s="42" customFormat="1"/>
    <row r="225" s="42" customFormat="1"/>
    <row r="226" s="42" customFormat="1"/>
    <row r="227" s="42" customFormat="1"/>
    <row r="228" s="42" customFormat="1"/>
    <row r="229" s="42" customFormat="1"/>
    <row r="230" s="42" customFormat="1"/>
    <row r="231" s="42" customFormat="1"/>
    <row r="232" s="42" customFormat="1"/>
    <row r="233" s="42" customFormat="1"/>
    <row r="234" s="42" customFormat="1"/>
    <row r="235" s="42" customFormat="1"/>
    <row r="236" s="42" customFormat="1"/>
    <row r="237" s="42" customFormat="1"/>
    <row r="238" s="42" customFormat="1"/>
    <row r="239" s="42" customFormat="1"/>
    <row r="240" s="42" customFormat="1"/>
    <row r="241" s="42" customFormat="1"/>
    <row r="242" s="42" customFormat="1"/>
    <row r="243" s="42" customFormat="1"/>
    <row r="244" s="42" customFormat="1"/>
    <row r="245" s="42" customFormat="1"/>
    <row r="246" s="42" customFormat="1"/>
    <row r="247" s="42" customFormat="1"/>
    <row r="248" s="42" customFormat="1"/>
    <row r="249" s="42" customFormat="1"/>
    <row r="250" s="42" customFormat="1"/>
    <row r="251" s="42" customFormat="1"/>
    <row r="252" s="42" customFormat="1"/>
    <row r="253" s="42" customFormat="1"/>
    <row r="254" s="42" customFormat="1"/>
    <row r="255" s="42" customFormat="1"/>
    <row r="256" s="42" customFormat="1"/>
    <row r="257" s="42" customFormat="1"/>
    <row r="258" s="42" customFormat="1"/>
    <row r="259" s="42" customFormat="1"/>
    <row r="260" s="42" customFormat="1"/>
    <row r="261" s="42" customFormat="1"/>
    <row r="262" s="42" customFormat="1"/>
    <row r="263" s="42" customFormat="1"/>
    <row r="264" s="42" customFormat="1"/>
    <row r="265" s="42" customFormat="1"/>
    <row r="266" s="42" customFormat="1"/>
    <row r="267" s="42" customFormat="1"/>
    <row r="268" s="42" customFormat="1"/>
    <row r="269" s="42" customFormat="1"/>
    <row r="270" s="42" customFormat="1"/>
    <row r="271" s="42" customFormat="1"/>
    <row r="272" s="42" customFormat="1"/>
    <row r="273" s="42" customFormat="1"/>
    <row r="274" s="42" customFormat="1"/>
    <row r="275" s="42" customFormat="1"/>
    <row r="276" s="42" customFormat="1"/>
    <row r="277" s="42" customFormat="1"/>
    <row r="278" s="42" customFormat="1"/>
    <row r="279" s="42" customFormat="1"/>
    <row r="280" s="42" customFormat="1"/>
    <row r="281" s="42" customFormat="1"/>
    <row r="282" s="42" customFormat="1"/>
    <row r="283" s="42" customFormat="1"/>
    <row r="284" s="42" customFormat="1"/>
    <row r="285" s="42" customFormat="1"/>
    <row r="286" s="42" customFormat="1"/>
    <row r="287" s="42" customFormat="1"/>
    <row r="288" s="42" customFormat="1"/>
    <row r="289" s="42" customFormat="1"/>
    <row r="290" s="42" customFormat="1"/>
    <row r="291" s="42" customFormat="1"/>
    <row r="292" s="42" customFormat="1"/>
    <row r="293" s="42" customFormat="1"/>
    <row r="294" s="42" customFormat="1"/>
    <row r="295" s="42" customFormat="1"/>
    <row r="296" s="42" customFormat="1"/>
    <row r="297" s="42" customFormat="1"/>
    <row r="298" s="42" customFormat="1"/>
    <row r="299" s="42" customFormat="1"/>
    <row r="300" s="42" customFormat="1"/>
    <row r="301" s="42" customFormat="1"/>
    <row r="302" s="42" customFormat="1"/>
    <row r="303" s="42" customFormat="1"/>
    <row r="304" s="42" customFormat="1"/>
    <row r="305" s="42" customFormat="1"/>
    <row r="306" s="42" customFormat="1"/>
    <row r="307" s="42" customFormat="1"/>
    <row r="308" s="42" customFormat="1"/>
    <row r="309" s="42" customFormat="1"/>
    <row r="310" s="42" customFormat="1"/>
    <row r="311" s="42" customFormat="1"/>
    <row r="312" s="42" customFormat="1"/>
    <row r="313" s="42" customFormat="1"/>
    <row r="314" s="42" customFormat="1"/>
    <row r="315" s="42" customFormat="1"/>
    <row r="316" s="42" customFormat="1"/>
    <row r="317" s="42" customFormat="1"/>
    <row r="318" s="42" customFormat="1"/>
    <row r="319" s="42" customFormat="1"/>
    <row r="320" s="42" customFormat="1"/>
    <row r="321" s="42" customFormat="1"/>
    <row r="322" s="42" customFormat="1"/>
    <row r="323" s="42" customFormat="1"/>
    <row r="324" s="42" customFormat="1"/>
    <row r="325" s="42" customFormat="1"/>
    <row r="326" s="42" customFormat="1"/>
    <row r="327" s="42" customFormat="1"/>
    <row r="328" s="42" customFormat="1"/>
    <row r="329" s="42" customFormat="1"/>
    <row r="330" s="42" customFormat="1"/>
    <row r="331" s="42" customFormat="1"/>
    <row r="332" s="42" customFormat="1"/>
    <row r="333" s="42" customFormat="1"/>
    <row r="334" s="42" customFormat="1"/>
    <row r="335" s="42" customFormat="1"/>
    <row r="336" s="42" customFormat="1"/>
    <row r="337" s="42" customFormat="1"/>
    <row r="338" s="42" customFormat="1"/>
    <row r="339" s="42" customFormat="1"/>
    <row r="340" s="42" customFormat="1"/>
    <row r="341" s="42" customFormat="1"/>
    <row r="342" s="42" customFormat="1"/>
    <row r="343" s="42" customFormat="1"/>
    <row r="344" s="42" customFormat="1"/>
    <row r="345" s="42" customFormat="1"/>
    <row r="346" s="42" customFormat="1"/>
    <row r="347" s="42" customFormat="1"/>
    <row r="348" s="42" customFormat="1"/>
    <row r="349" s="42" customFormat="1"/>
    <row r="350" s="42" customFormat="1"/>
    <row r="351" s="42" customFormat="1"/>
    <row r="352" s="42" customFormat="1"/>
    <row r="353" s="42" customFormat="1"/>
    <row r="354" s="42" customFormat="1"/>
    <row r="355" s="42" customFormat="1"/>
    <row r="356" s="42" customFormat="1"/>
    <row r="357" s="42" customFormat="1"/>
    <row r="358" s="42" customFormat="1"/>
    <row r="359" s="42" customFormat="1"/>
    <row r="360" s="42" customFormat="1"/>
    <row r="361" s="42" customFormat="1"/>
    <row r="362" s="42" customFormat="1"/>
    <row r="363" s="42" customFormat="1"/>
    <row r="364" s="42" customFormat="1"/>
    <row r="365" s="42" customFormat="1"/>
    <row r="366" s="42" customFormat="1"/>
    <row r="367" s="42" customFormat="1"/>
    <row r="368" s="42" customFormat="1"/>
    <row r="369" s="42" customFormat="1"/>
    <row r="370" s="42" customFormat="1"/>
    <row r="371" s="42" customFormat="1"/>
    <row r="372" s="42" customFormat="1"/>
    <row r="373" s="42" customFormat="1"/>
    <row r="374" s="42" customFormat="1"/>
    <row r="375" s="42" customFormat="1"/>
    <row r="376" s="42" customFormat="1"/>
    <row r="377" s="42" customFormat="1"/>
    <row r="378" s="42" customFormat="1"/>
    <row r="379" s="42" customFormat="1"/>
    <row r="380" s="42" customFormat="1"/>
    <row r="381" s="42" customFormat="1"/>
    <row r="382" s="42" customFormat="1"/>
    <row r="383" s="42" customFormat="1"/>
    <row r="384" s="42" customFormat="1"/>
    <row r="385" s="42" customFormat="1"/>
    <row r="386" s="42" customFormat="1"/>
    <row r="387" s="42" customFormat="1"/>
    <row r="388" s="42" customFormat="1"/>
    <row r="389" s="42" customFormat="1"/>
    <row r="390" s="42" customFormat="1"/>
    <row r="391" s="42" customFormat="1"/>
    <row r="392" s="42" customFormat="1"/>
    <row r="393" s="42" customFormat="1"/>
    <row r="394" s="42" customFormat="1"/>
    <row r="395" s="42" customFormat="1"/>
    <row r="396" s="42" customFormat="1"/>
    <row r="397" s="42" customFormat="1"/>
    <row r="398" s="42" customFormat="1"/>
    <row r="399" s="42" customFormat="1"/>
    <row r="400" s="42" customFormat="1"/>
    <row r="401" s="42" customFormat="1"/>
    <row r="402" s="42" customFormat="1"/>
    <row r="403" s="42" customFormat="1"/>
    <row r="404" s="42" customFormat="1"/>
    <row r="405" s="42" customFormat="1"/>
    <row r="406" s="42" customFormat="1"/>
    <row r="407" s="42" customFormat="1"/>
    <row r="408" s="42" customFormat="1"/>
    <row r="409" s="42" customFormat="1"/>
    <row r="410" s="42" customFormat="1"/>
    <row r="411" s="42" customFormat="1"/>
    <row r="412" s="42" customFormat="1"/>
    <row r="413" s="42" customFormat="1"/>
    <row r="414" s="42" customFormat="1"/>
    <row r="415" s="42" customFormat="1"/>
    <row r="416" s="42" customFormat="1"/>
    <row r="417" s="42" customFormat="1"/>
    <row r="418" s="42" customFormat="1"/>
    <row r="419" s="42" customFormat="1"/>
    <row r="420" s="42" customFormat="1"/>
    <row r="421" s="42" customFormat="1"/>
    <row r="422" s="42" customFormat="1"/>
    <row r="423" s="42" customFormat="1"/>
    <row r="424" s="42" customFormat="1"/>
    <row r="425" s="42" customFormat="1"/>
    <row r="426" s="42" customFormat="1"/>
    <row r="427" s="42" customFormat="1"/>
    <row r="428" s="42" customFormat="1"/>
    <row r="429" s="42" customFormat="1"/>
    <row r="430" s="42" customFormat="1"/>
    <row r="431" s="42" customFormat="1"/>
    <row r="432" s="42" customFormat="1"/>
    <row r="433" s="42" customFormat="1"/>
    <row r="434" s="42" customFormat="1"/>
    <row r="435" s="42" customFormat="1"/>
    <row r="436" s="42" customFormat="1"/>
    <row r="437" s="42" customFormat="1"/>
    <row r="438" s="42" customFormat="1"/>
    <row r="439" s="42" customFormat="1"/>
    <row r="440" s="42" customFormat="1"/>
    <row r="441" s="42" customFormat="1"/>
    <row r="442" s="42" customFormat="1"/>
    <row r="443" s="42" customFormat="1"/>
    <row r="444" s="42" customFormat="1"/>
    <row r="445" s="42" customFormat="1"/>
    <row r="446" s="42" customFormat="1"/>
    <row r="447" s="42" customFormat="1"/>
    <row r="448" s="42" customFormat="1"/>
    <row r="449" s="42" customFormat="1"/>
    <row r="450" s="42" customFormat="1"/>
    <row r="451" s="42" customFormat="1"/>
    <row r="452" s="42" customFormat="1"/>
    <row r="453" s="42" customFormat="1"/>
    <row r="454" s="42" customFormat="1"/>
    <row r="455" s="42" customFormat="1"/>
    <row r="456" s="42" customFormat="1"/>
    <row r="457" s="42" customFormat="1"/>
    <row r="458" s="42" customFormat="1"/>
    <row r="459" s="42" customFormat="1"/>
    <row r="460" s="42" customFormat="1"/>
    <row r="461" s="42" customFormat="1"/>
    <row r="462" s="42" customFormat="1"/>
    <row r="463" s="42" customFormat="1"/>
    <row r="464" s="42" customFormat="1"/>
    <row r="465" s="42" customFormat="1"/>
    <row r="466" s="42" customFormat="1"/>
    <row r="467" s="42" customFormat="1"/>
    <row r="468" s="42" customFormat="1"/>
    <row r="469" s="42" customFormat="1"/>
    <row r="470" s="42" customFormat="1"/>
    <row r="471" s="42" customFormat="1"/>
    <row r="472" s="42" customFormat="1"/>
    <row r="473" s="42" customFormat="1"/>
    <row r="474" s="42" customFormat="1"/>
    <row r="475" s="42" customFormat="1"/>
    <row r="476" s="42" customFormat="1"/>
    <row r="477" s="42" customFormat="1"/>
    <row r="478" s="42" customFormat="1"/>
    <row r="479" s="42" customFormat="1"/>
    <row r="480" s="42" customFormat="1"/>
    <row r="481" s="42" customFormat="1"/>
    <row r="482" s="42" customFormat="1"/>
    <row r="483" s="42" customFormat="1"/>
    <row r="484" s="42" customFormat="1"/>
    <row r="485" s="42" customFormat="1"/>
    <row r="486" s="42" customFormat="1"/>
    <row r="487" s="42" customFormat="1"/>
    <row r="488" s="42" customFormat="1"/>
    <row r="489" s="42" customFormat="1"/>
    <row r="490" s="42" customFormat="1"/>
    <row r="491" s="42" customFormat="1"/>
    <row r="492" s="42" customFormat="1"/>
    <row r="493" s="42" customFormat="1"/>
    <row r="494" s="42" customFormat="1"/>
    <row r="495" s="42" customFormat="1"/>
    <row r="496" s="42" customFormat="1"/>
    <row r="497" s="42" customFormat="1"/>
    <row r="498" s="42" customFormat="1"/>
    <row r="499" s="42" customFormat="1"/>
    <row r="500" s="42" customFormat="1"/>
    <row r="501" s="42" customFormat="1"/>
    <row r="502" s="42" customFormat="1"/>
    <row r="503" s="42" customFormat="1"/>
    <row r="504" s="42" customFormat="1"/>
    <row r="505" s="42" customFormat="1"/>
    <row r="506" s="42" customFormat="1"/>
    <row r="507" s="42" customFormat="1"/>
    <row r="508" s="42" customFormat="1"/>
    <row r="509" s="42" customFormat="1"/>
    <row r="510" s="42" customFormat="1"/>
    <row r="511" s="42" customFormat="1"/>
    <row r="512" s="42" customFormat="1"/>
    <row r="513" s="42" customFormat="1"/>
    <row r="514" s="42" customFormat="1"/>
    <row r="515" s="42" customFormat="1"/>
    <row r="516" s="42" customFormat="1"/>
    <row r="517" s="42" customFormat="1"/>
    <row r="518" s="42" customFormat="1"/>
    <row r="519" s="42" customFormat="1"/>
    <row r="520" s="42" customFormat="1"/>
    <row r="521" s="42" customFormat="1"/>
    <row r="522" s="42" customFormat="1"/>
    <row r="523" s="42" customFormat="1"/>
    <row r="524" s="42" customFormat="1"/>
    <row r="525" s="42" customFormat="1"/>
    <row r="526" s="42" customFormat="1"/>
    <row r="527" s="42" customFormat="1"/>
    <row r="528" s="42" customFormat="1"/>
    <row r="529" s="42" customFormat="1"/>
    <row r="530" s="42" customFormat="1"/>
    <row r="531" s="42" customFormat="1"/>
    <row r="532" s="42" customFormat="1"/>
    <row r="533" s="42" customFormat="1"/>
    <row r="534" s="42" customFormat="1"/>
    <row r="535" s="42" customFormat="1"/>
    <row r="536" s="42" customFormat="1"/>
    <row r="537" s="42" customFormat="1"/>
    <row r="538" s="42" customFormat="1"/>
    <row r="539" s="42" customFormat="1"/>
    <row r="540" s="42" customFormat="1"/>
    <row r="541" s="42" customFormat="1"/>
    <row r="542" s="42" customFormat="1"/>
    <row r="543" s="42" customFormat="1"/>
    <row r="544" s="42" customFormat="1"/>
    <row r="545" s="42" customFormat="1"/>
    <row r="546" s="42" customFormat="1"/>
    <row r="547" s="42" customFormat="1"/>
    <row r="548" s="42" customFormat="1"/>
    <row r="549" s="42" customFormat="1"/>
    <row r="550" s="42" customFormat="1"/>
    <row r="551" s="42" customFormat="1"/>
    <row r="552" s="42" customFormat="1"/>
    <row r="553" s="42" customFormat="1"/>
    <row r="554" s="42" customFormat="1"/>
    <row r="555" s="42" customFormat="1"/>
    <row r="556" s="42" customFormat="1"/>
    <row r="557" s="42" customFormat="1"/>
    <row r="558" s="42" customFormat="1"/>
    <row r="559" s="42" customFormat="1"/>
    <row r="560" s="42" customFormat="1"/>
    <row r="561" s="42" customFormat="1"/>
    <row r="562" s="42" customFormat="1"/>
    <row r="563" s="42" customFormat="1"/>
    <row r="564" s="42" customFormat="1"/>
    <row r="565" s="42" customFormat="1"/>
    <row r="566" s="42" customFormat="1"/>
    <row r="567" s="42" customFormat="1"/>
    <row r="568" s="42" customFormat="1"/>
    <row r="569" s="42" customFormat="1"/>
    <row r="570" s="42" customFormat="1"/>
    <row r="571" s="42" customFormat="1"/>
    <row r="572" s="42" customFormat="1"/>
    <row r="573" s="42" customFormat="1"/>
    <row r="574" s="42" customFormat="1"/>
    <row r="575" s="42" customFormat="1"/>
    <row r="576" s="42" customFormat="1"/>
    <row r="577" s="42" customFormat="1"/>
    <row r="578" s="42" customFormat="1"/>
    <row r="579" s="42" customFormat="1"/>
    <row r="580" s="42" customFormat="1"/>
    <row r="581" s="42" customFormat="1"/>
    <row r="582" s="42" customFormat="1"/>
    <row r="583" s="42" customFormat="1"/>
    <row r="584" s="42" customFormat="1"/>
    <row r="585" s="42" customFormat="1"/>
    <row r="586" s="42" customFormat="1"/>
    <row r="587" s="42" customFormat="1"/>
    <row r="588" s="42" customFormat="1"/>
    <row r="589" s="42" customFormat="1"/>
    <row r="590" s="42" customFormat="1"/>
    <row r="591" s="42" customFormat="1"/>
    <row r="592" s="42" customFormat="1"/>
    <row r="593" s="42" customFormat="1"/>
    <row r="594" s="42" customFormat="1"/>
    <row r="595" s="42" customFormat="1"/>
    <row r="596" s="42" customFormat="1"/>
    <row r="597" s="42" customFormat="1"/>
    <row r="598" s="42" customFormat="1"/>
    <row r="599" s="42" customFormat="1"/>
    <row r="600" s="42" customFormat="1"/>
    <row r="601" s="42" customFormat="1"/>
    <row r="602" s="42" customFormat="1"/>
    <row r="603" s="42" customFormat="1"/>
    <row r="604" s="42" customFormat="1"/>
    <row r="605" s="42" customFormat="1"/>
    <row r="606" s="42" customFormat="1"/>
    <row r="607" s="42" customFormat="1"/>
    <row r="608" s="42" customFormat="1"/>
    <row r="609" s="42" customFormat="1"/>
    <row r="610" s="42" customFormat="1"/>
    <row r="611" s="42" customFormat="1"/>
    <row r="612" s="42" customFormat="1"/>
    <row r="613" s="42" customFormat="1"/>
    <row r="614" s="42" customFormat="1"/>
    <row r="615" s="42" customFormat="1"/>
    <row r="616" s="42" customFormat="1"/>
    <row r="617" s="42" customFormat="1"/>
    <row r="618" s="42" customFormat="1"/>
    <row r="619" s="42" customFormat="1"/>
    <row r="620" s="42" customFormat="1"/>
    <row r="621" s="42" customFormat="1"/>
    <row r="622" s="42" customFormat="1"/>
    <row r="623" s="42" customFormat="1"/>
    <row r="624" s="42" customFormat="1"/>
    <row r="625" s="42" customFormat="1"/>
    <row r="626" s="42" customFormat="1"/>
    <row r="627" s="42" customFormat="1"/>
    <row r="628" s="42" customFormat="1"/>
    <row r="629" s="42" customFormat="1"/>
    <row r="630" s="42" customFormat="1"/>
    <row r="631" s="42" customFormat="1"/>
    <row r="632" s="42" customFormat="1"/>
    <row r="633" s="42" customFormat="1"/>
    <row r="634" s="42" customFormat="1"/>
    <row r="635" s="42" customFormat="1"/>
    <row r="636" s="42" customFormat="1"/>
    <row r="637" s="42" customFormat="1"/>
    <row r="638" s="42" customFormat="1"/>
    <row r="639" s="42" customFormat="1"/>
    <row r="640" s="42" customFormat="1"/>
    <row r="641" s="42" customFormat="1"/>
    <row r="642" s="42" customFormat="1"/>
    <row r="643" s="42" customFormat="1"/>
    <row r="644" s="42" customFormat="1"/>
    <row r="645" s="42" customFormat="1"/>
    <row r="646" s="42" customFormat="1"/>
    <row r="647" s="42" customFormat="1"/>
    <row r="648" s="42" customFormat="1"/>
    <row r="649" s="42" customFormat="1"/>
    <row r="650" s="42" customFormat="1"/>
    <row r="651" s="42" customFormat="1"/>
    <row r="652" s="42" customFormat="1"/>
    <row r="653" s="42" customFormat="1"/>
    <row r="654" s="42" customFormat="1"/>
    <row r="655" s="42" customFormat="1"/>
    <row r="656" s="42" customFormat="1"/>
    <row r="657" s="42" customFormat="1"/>
    <row r="658" s="42" customFormat="1"/>
    <row r="659" s="42" customFormat="1"/>
    <row r="660" s="42" customFormat="1"/>
    <row r="661" s="42" customFormat="1"/>
    <row r="662" s="42" customFormat="1"/>
    <row r="663" s="42" customFormat="1"/>
    <row r="664" s="42" customFormat="1"/>
    <row r="665" s="42" customFormat="1"/>
    <row r="666" s="42" customFormat="1"/>
    <row r="667" s="42" customFormat="1"/>
    <row r="668" s="42" customFormat="1"/>
    <row r="669" s="42" customFormat="1"/>
    <row r="670" s="42" customFormat="1"/>
    <row r="671" s="42" customFormat="1"/>
    <row r="672" s="42" customFormat="1"/>
    <row r="673" s="42" customFormat="1"/>
    <row r="674" s="42" customFormat="1"/>
    <row r="675" s="42" customFormat="1"/>
    <row r="676" s="42" customFormat="1"/>
    <row r="677" s="42" customFormat="1"/>
    <row r="678" s="42" customFormat="1"/>
    <row r="679" s="42" customFormat="1"/>
    <row r="680" s="42" customFormat="1"/>
    <row r="681" s="42" customFormat="1"/>
    <row r="682" s="42" customFormat="1"/>
    <row r="683" s="42" customFormat="1"/>
    <row r="684" s="42" customFormat="1"/>
    <row r="685" s="42" customFormat="1"/>
    <row r="686" s="42" customFormat="1"/>
    <row r="687" s="42" customFormat="1"/>
    <row r="688" s="42" customFormat="1"/>
    <row r="689" s="42" customFormat="1"/>
    <row r="690" s="42" customFormat="1"/>
    <row r="691" s="42" customFormat="1"/>
    <row r="692" s="42" customFormat="1"/>
    <row r="693" s="42" customFormat="1"/>
    <row r="694" s="42" customFormat="1"/>
    <row r="695" s="42" customFormat="1"/>
    <row r="696" s="42" customFormat="1"/>
    <row r="697" s="42" customFormat="1"/>
    <row r="698" s="42" customFormat="1"/>
    <row r="699" s="42" customFormat="1"/>
    <row r="700" s="42" customFormat="1"/>
    <row r="701" s="42" customFormat="1"/>
    <row r="702" s="42" customFormat="1"/>
    <row r="703" s="42" customFormat="1"/>
    <row r="704" s="42" customFormat="1"/>
    <row r="705" s="42" customFormat="1"/>
    <row r="706" s="42" customFormat="1"/>
    <row r="707" s="42" customFormat="1"/>
    <row r="708" s="42" customFormat="1"/>
    <row r="709" s="42" customFormat="1"/>
    <row r="710" s="42" customFormat="1"/>
    <row r="711" s="42" customFormat="1"/>
    <row r="712" s="42" customFormat="1"/>
    <row r="713" s="42" customFormat="1"/>
    <row r="714" s="42" customFormat="1"/>
    <row r="715" s="42" customFormat="1"/>
    <row r="716" s="42" customFormat="1"/>
    <row r="717" s="42" customFormat="1"/>
    <row r="718" s="42" customFormat="1"/>
    <row r="719" s="42" customFormat="1"/>
    <row r="720" s="42" customFormat="1"/>
    <row r="721" s="42" customFormat="1"/>
    <row r="722" s="42" customFormat="1"/>
    <row r="723" s="42" customFormat="1"/>
    <row r="724" s="42" customFormat="1"/>
    <row r="725" s="42" customFormat="1"/>
    <row r="726" s="42" customFormat="1"/>
    <row r="727" s="42" customFormat="1"/>
    <row r="728" s="42" customFormat="1"/>
    <row r="729" s="42" customFormat="1"/>
    <row r="730" s="42" customFormat="1"/>
    <row r="731" s="42" customFormat="1"/>
    <row r="732" s="42" customFormat="1"/>
    <row r="733" s="42" customFormat="1"/>
    <row r="734" s="42" customFormat="1"/>
    <row r="735" s="42" customFormat="1"/>
    <row r="736" s="42" customFormat="1"/>
    <row r="737" s="42" customFormat="1"/>
    <row r="738" s="42" customFormat="1"/>
    <row r="739" s="42" customFormat="1"/>
    <row r="740" s="42" customFormat="1"/>
    <row r="741" s="42" customFormat="1"/>
    <row r="742" s="42" customFormat="1"/>
    <row r="743" s="42" customFormat="1"/>
    <row r="744" s="42" customFormat="1"/>
    <row r="745" s="42" customFormat="1"/>
    <row r="746" s="42" customFormat="1"/>
    <row r="747" s="42" customFormat="1"/>
    <row r="748" s="42" customFormat="1"/>
    <row r="749" s="42" customFormat="1"/>
    <row r="750" s="42" customFormat="1"/>
    <row r="751" s="42" customFormat="1"/>
    <row r="752" s="42" customFormat="1"/>
    <row r="753" s="42" customFormat="1"/>
    <row r="754" s="42" customFormat="1"/>
    <row r="755" s="42" customFormat="1"/>
    <row r="756" s="42" customFormat="1"/>
    <row r="757" s="42" customFormat="1"/>
    <row r="758" s="42" customFormat="1"/>
    <row r="759" s="42" customFormat="1"/>
    <row r="760" s="42" customFormat="1"/>
    <row r="761" s="42" customFormat="1"/>
    <row r="762" s="42" customFormat="1"/>
    <row r="763" s="42" customFormat="1"/>
    <row r="764" s="42" customFormat="1"/>
    <row r="765" s="42" customFormat="1"/>
    <row r="766" s="42" customFormat="1"/>
    <row r="767" s="42" customFormat="1"/>
    <row r="768" s="42" customFormat="1"/>
    <row r="769" s="42" customFormat="1"/>
    <row r="770" s="42" customFormat="1"/>
    <row r="771" s="42" customFormat="1"/>
    <row r="772" s="42" customFormat="1"/>
    <row r="773" s="42" customFormat="1"/>
    <row r="774" s="42" customFormat="1"/>
    <row r="775" s="42" customFormat="1"/>
    <row r="776" s="42" customFormat="1"/>
    <row r="777" s="42" customFormat="1"/>
    <row r="778" s="42" customFormat="1"/>
    <row r="779" s="42" customFormat="1"/>
    <row r="780" s="42" customFormat="1"/>
    <row r="781" s="42" customFormat="1"/>
    <row r="782" s="42" customFormat="1"/>
    <row r="783" s="42" customFormat="1"/>
    <row r="784" s="42" customFormat="1"/>
    <row r="785" s="42" customFormat="1"/>
    <row r="786" s="42" customFormat="1"/>
    <row r="787" s="42" customFormat="1"/>
    <row r="788" s="42" customFormat="1"/>
    <row r="789" s="42" customFormat="1"/>
    <row r="790" s="42" customFormat="1"/>
    <row r="791" s="42" customFormat="1"/>
    <row r="792" s="42" customFormat="1"/>
    <row r="793" s="42" customFormat="1"/>
    <row r="794" s="42" customFormat="1"/>
    <row r="795" s="42" customFormat="1"/>
    <row r="796" s="42" customFormat="1"/>
    <row r="797" s="42" customFormat="1"/>
    <row r="798" s="42" customFormat="1"/>
    <row r="799" s="42" customFormat="1"/>
    <row r="800" s="42" customFormat="1"/>
    <row r="801" s="42" customFormat="1"/>
    <row r="802" s="42" customFormat="1"/>
    <row r="803" s="42" customFormat="1"/>
    <row r="804" s="42" customFormat="1"/>
    <row r="805" s="42" customFormat="1"/>
    <row r="806" s="42" customFormat="1"/>
    <row r="807" s="42" customFormat="1"/>
    <row r="808" s="42" customFormat="1"/>
    <row r="809" s="42" customFormat="1"/>
    <row r="810" s="42" customFormat="1"/>
    <row r="811" s="42" customFormat="1"/>
    <row r="812" s="42" customFormat="1"/>
    <row r="813" s="42" customFormat="1"/>
    <row r="814" s="42" customFormat="1"/>
    <row r="815" s="42" customFormat="1"/>
    <row r="816" s="42" customFormat="1"/>
    <row r="817" s="42" customFormat="1"/>
    <row r="818" s="42" customFormat="1"/>
    <row r="819" s="42" customFormat="1"/>
    <row r="820" s="42" customFormat="1"/>
    <row r="821" s="42" customFormat="1"/>
    <row r="822" s="42" customFormat="1"/>
    <row r="823" s="42" customFormat="1"/>
    <row r="824" s="42" customFormat="1"/>
    <row r="825" s="42" customFormat="1"/>
    <row r="826" s="42" customFormat="1"/>
    <row r="827" s="42" customFormat="1"/>
    <row r="828" s="42" customFormat="1"/>
    <row r="829" s="42" customFormat="1"/>
    <row r="830" s="42" customFormat="1"/>
    <row r="831" s="42" customFormat="1"/>
    <row r="832" s="42" customFormat="1"/>
    <row r="833" s="42" customFormat="1"/>
    <row r="834" s="42" customFormat="1"/>
    <row r="835" s="42" customFormat="1"/>
    <row r="836" s="42" customFormat="1"/>
    <row r="837" s="42" customFormat="1"/>
    <row r="838" s="42" customFormat="1"/>
    <row r="839" s="42" customFormat="1"/>
    <row r="840" s="42" customFormat="1"/>
    <row r="841" s="42" customFormat="1"/>
    <row r="842" s="42" customFormat="1"/>
    <row r="843" s="42" customFormat="1"/>
    <row r="844" s="42" customFormat="1"/>
    <row r="845" s="42" customFormat="1"/>
    <row r="846" s="42" customFormat="1"/>
    <row r="847" s="42" customFormat="1"/>
    <row r="848" s="42" customFormat="1"/>
    <row r="849" s="42" customFormat="1"/>
    <row r="850" s="42" customFormat="1"/>
    <row r="851" s="42" customFormat="1"/>
    <row r="852" s="42" customFormat="1"/>
    <row r="853" s="42" customFormat="1"/>
    <row r="854" s="42" customFormat="1"/>
    <row r="855" s="42" customFormat="1"/>
    <row r="856" s="42" customFormat="1"/>
    <row r="857" s="42" customFormat="1"/>
    <row r="858" s="42" customFormat="1"/>
    <row r="859" s="42" customFormat="1"/>
    <row r="860" s="42" customFormat="1"/>
    <row r="861" s="42" customFormat="1"/>
    <row r="862" s="42" customFormat="1"/>
    <row r="863" s="42" customFormat="1"/>
    <row r="864" s="42" customFormat="1"/>
    <row r="865" spans="2:10" s="42" customFormat="1"/>
    <row r="866" spans="2:10" s="42" customFormat="1"/>
    <row r="867" spans="2:10" s="42" customFormat="1"/>
    <row r="868" spans="2:10" s="42" customFormat="1"/>
    <row r="869" spans="2:10" s="42" customFormat="1"/>
    <row r="870" spans="2:10" s="42" customFormat="1"/>
    <row r="871" spans="2:10" s="42" customFormat="1"/>
    <row r="872" spans="2:10" s="42" customFormat="1"/>
    <row r="873" spans="2:10" s="42" customFormat="1"/>
    <row r="874" spans="2:10" s="42" customFormat="1"/>
    <row r="875" spans="2:10" s="42" customFormat="1"/>
    <row r="876" spans="2:10" s="42" customFormat="1">
      <c r="B876" s="14"/>
      <c r="C876" s="14"/>
      <c r="D876" s="14"/>
      <c r="E876" s="14"/>
      <c r="F876" s="14"/>
      <c r="G876" s="14"/>
      <c r="H876" s="14"/>
      <c r="I876" s="4"/>
      <c r="J876" s="4"/>
    </row>
  </sheetData>
  <sheetProtection algorithmName="SHA-512" hashValue="I+FsbJO/iE+Mj3i32ejZc8jHFRhXzuvmx3RAaeQ43HFBH9MF9HnBgcTUyw3j8abWHgu773ODvpybzkwL2fuw6A==" saltValue="1vCZwsaX1AjSAhCPjh3Sxg==" spinCount="100000" sheet="1" formatCells="0" formatColumns="0" formatRows="0" insertColumns="0" insertRows="0" insertHyperlinks="0" deleteColumns="0" deleteRows="0"/>
  <mergeCells count="50">
    <mergeCell ref="E85:E86"/>
    <mergeCell ref="F85:F86"/>
    <mergeCell ref="B70:B71"/>
    <mergeCell ref="E29:E30"/>
    <mergeCell ref="F29:F30"/>
    <mergeCell ref="B36:B37"/>
    <mergeCell ref="C36:C37"/>
    <mergeCell ref="E36:E37"/>
    <mergeCell ref="F36:F37"/>
    <mergeCell ref="B38:B39"/>
    <mergeCell ref="E38:E39"/>
    <mergeCell ref="F38:F39"/>
    <mergeCell ref="E70:E71"/>
    <mergeCell ref="F70:F71"/>
    <mergeCell ref="B85:B86"/>
    <mergeCell ref="B34:B35"/>
    <mergeCell ref="E23:E25"/>
    <mergeCell ref="F23:F25"/>
    <mergeCell ref="E63:E64"/>
    <mergeCell ref="B63:B64"/>
    <mergeCell ref="F63:F64"/>
    <mergeCell ref="B51:B52"/>
    <mergeCell ref="B42:B43"/>
    <mergeCell ref="F34:F35"/>
    <mergeCell ref="B27:B28"/>
    <mergeCell ref="E27:E28"/>
    <mergeCell ref="F27:F28"/>
    <mergeCell ref="B23:B25"/>
    <mergeCell ref="B29:B30"/>
    <mergeCell ref="E51:E52"/>
    <mergeCell ref="F51:F52"/>
    <mergeCell ref="E34:E35"/>
    <mergeCell ref="B17:B19"/>
    <mergeCell ref="E17:E19"/>
    <mergeCell ref="F17:F19"/>
    <mergeCell ref="F20:F22"/>
    <mergeCell ref="B20:B22"/>
    <mergeCell ref="E20:E22"/>
    <mergeCell ref="C87:C88"/>
    <mergeCell ref="B87:B88"/>
    <mergeCell ref="E87:E88"/>
    <mergeCell ref="F87:F88"/>
    <mergeCell ref="B91:F91"/>
    <mergeCell ref="B56:B57"/>
    <mergeCell ref="C56:C57"/>
    <mergeCell ref="E40:E41"/>
    <mergeCell ref="F40:F41"/>
    <mergeCell ref="B40:B41"/>
    <mergeCell ref="E42:E43"/>
    <mergeCell ref="F42:F43"/>
  </mergeCells>
  <pageMargins left="0.7" right="0.7" top="0.75" bottom="0.75" header="0.3" footer="0.3"/>
  <pageSetup paperSize="9" scale="52" orientation="portrait" r:id="rId1"/>
  <rowBreaks count="1" manualBreakCount="1">
    <brk id="75"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BU209"/>
  <sheetViews>
    <sheetView workbookViewId="0"/>
  </sheetViews>
  <sheetFormatPr baseColWidth="10" defaultRowHeight="15"/>
  <cols>
    <col min="1" max="1" width="11.42578125" style="42"/>
    <col min="2" max="2" width="11.42578125" style="14" customWidth="1"/>
    <col min="3" max="3" width="49.5703125" style="14" bestFit="1" customWidth="1"/>
    <col min="4" max="15" width="7.7109375" style="14" customWidth="1"/>
    <col min="16" max="73" width="11.42578125" style="42"/>
    <col min="74" max="16384" width="11.42578125" style="14"/>
  </cols>
  <sheetData>
    <row r="1" spans="3:15" s="42" customFormat="1"/>
    <row r="2" spans="3:15" s="42" customFormat="1" ht="15" customHeight="1"/>
    <row r="3" spans="3:15" s="42" customFormat="1"/>
    <row r="4" spans="3:15" s="42" customFormat="1"/>
    <row r="5" spans="3:15" s="42" customFormat="1"/>
    <row r="6" spans="3:15" s="42" customFormat="1"/>
    <row r="7" spans="3:15" s="42" customFormat="1"/>
    <row r="8" spans="3:15" s="42" customFormat="1"/>
    <row r="9" spans="3:15" s="42" customFormat="1"/>
    <row r="10" spans="3:15" s="42" customFormat="1"/>
    <row r="11" spans="3:15" s="42" customFormat="1">
      <c r="K11" s="45"/>
    </row>
    <row r="12" spans="3:15" s="42" customFormat="1">
      <c r="L12" s="49"/>
      <c r="M12" s="49"/>
    </row>
    <row r="13" spans="3:15" s="42" customFormat="1">
      <c r="L13" s="49"/>
      <c r="M13" s="49"/>
    </row>
    <row r="14" spans="3:15" s="42" customFormat="1">
      <c r="L14" s="49"/>
    </row>
    <row r="15" spans="3:15" s="42" customFormat="1">
      <c r="C15" s="411" t="s">
        <v>384</v>
      </c>
      <c r="D15" s="141">
        <v>2010</v>
      </c>
      <c r="E15" s="141">
        <v>2011</v>
      </c>
      <c r="F15" s="141">
        <v>2012</v>
      </c>
      <c r="G15" s="141">
        <v>2013</v>
      </c>
      <c r="H15" s="141">
        <v>2014</v>
      </c>
      <c r="I15" s="141">
        <v>2015</v>
      </c>
      <c r="J15" s="141">
        <v>2016</v>
      </c>
      <c r="K15" s="141">
        <v>2017</v>
      </c>
      <c r="L15" s="141">
        <v>2018</v>
      </c>
      <c r="M15" s="141">
        <v>2019</v>
      </c>
      <c r="N15" s="141">
        <v>2020</v>
      </c>
      <c r="O15" s="141">
        <v>2021</v>
      </c>
    </row>
    <row r="16" spans="3:15" s="42" customFormat="1">
      <c r="C16" s="411"/>
      <c r="D16" s="31">
        <v>1.3899999999999999E-2</v>
      </c>
      <c r="E16" s="31">
        <v>1.83E-2</v>
      </c>
      <c r="F16" s="31">
        <v>2.0400000000000001E-2</v>
      </c>
      <c r="G16" s="31">
        <v>2.3E-2</v>
      </c>
      <c r="H16" s="31">
        <v>2.6800000000000001E-2</v>
      </c>
      <c r="I16" s="31">
        <v>3.1099999999999999E-2</v>
      </c>
      <c r="J16" s="31">
        <v>3.5499999999999997E-2</v>
      </c>
      <c r="K16" s="31">
        <v>3.95E-2</v>
      </c>
      <c r="L16" s="31">
        <v>4.8000000000000001E-2</v>
      </c>
      <c r="M16" s="31">
        <v>5.2999999999999999E-2</v>
      </c>
      <c r="N16" s="40">
        <f>('INTERNET FIJO '!I91/7252672)</f>
        <v>7.7539560592289294E-2</v>
      </c>
      <c r="O16" s="140">
        <f>('INTERNET FIJO '!J91/7353038)</f>
        <v>9.8283865798055176E-2</v>
      </c>
    </row>
    <row r="17" spans="3:16" s="42" customFormat="1">
      <c r="C17" s="42" t="s">
        <v>324</v>
      </c>
      <c r="D17" s="43"/>
      <c r="E17" s="44"/>
      <c r="F17" s="44"/>
      <c r="G17" s="44"/>
      <c r="H17" s="44"/>
      <c r="I17" s="44"/>
      <c r="J17" s="44"/>
      <c r="K17" s="44"/>
      <c r="L17" s="45"/>
      <c r="M17" s="46"/>
      <c r="N17" s="47"/>
      <c r="O17" s="47"/>
      <c r="P17" s="47"/>
    </row>
    <row r="18" spans="3:16" s="42" customFormat="1">
      <c r="D18" s="48"/>
      <c r="L18" s="45"/>
      <c r="O18" s="45"/>
      <c r="P18" s="47"/>
    </row>
    <row r="19" spans="3:16" s="42" customFormat="1">
      <c r="D19" s="48"/>
      <c r="E19" s="48"/>
      <c r="F19" s="48"/>
      <c r="G19" s="48"/>
      <c r="H19" s="48"/>
      <c r="I19" s="48"/>
      <c r="J19" s="48"/>
      <c r="L19" s="49"/>
      <c r="O19" s="49"/>
      <c r="P19" s="47"/>
    </row>
    <row r="20" spans="3:16" s="42" customFormat="1">
      <c r="C20" s="412" t="s">
        <v>383</v>
      </c>
      <c r="D20" s="141">
        <v>2010</v>
      </c>
      <c r="E20" s="141">
        <v>2011</v>
      </c>
      <c r="F20" s="141">
        <v>2012</v>
      </c>
      <c r="G20" s="141">
        <v>2013</v>
      </c>
      <c r="H20" s="141">
        <v>2014</v>
      </c>
      <c r="I20" s="141">
        <v>2015</v>
      </c>
      <c r="J20" s="141">
        <v>2016</v>
      </c>
      <c r="K20" s="141">
        <v>2017</v>
      </c>
      <c r="L20" s="141">
        <v>2018</v>
      </c>
      <c r="M20" s="141">
        <v>2019</v>
      </c>
      <c r="N20" s="141">
        <v>2020</v>
      </c>
      <c r="O20" s="141">
        <v>2021</v>
      </c>
    </row>
    <row r="21" spans="3:16" s="42" customFormat="1">
      <c r="C21" s="413"/>
      <c r="D21" s="32" t="s">
        <v>325</v>
      </c>
      <c r="E21" s="32">
        <v>9.5000000000000001E-2</v>
      </c>
      <c r="F21" s="32">
        <v>0.15</v>
      </c>
      <c r="G21" s="32">
        <v>0.20899999999999999</v>
      </c>
      <c r="H21" s="32">
        <v>0.314</v>
      </c>
      <c r="I21" s="32">
        <v>0.436</v>
      </c>
      <c r="J21" s="32">
        <v>0.45100000000000001</v>
      </c>
      <c r="K21" s="32">
        <v>0.46400000000000002</v>
      </c>
      <c r="L21" s="32">
        <v>0.53700000000000003</v>
      </c>
      <c r="M21" s="33">
        <v>0.60309999999999997</v>
      </c>
      <c r="N21" s="40">
        <f>('INTERNET MÓVIL'!F39/7252672)</f>
        <v>0.6116904225091111</v>
      </c>
      <c r="O21" s="140">
        <f>('INTERNET MÓVIL'!G39/7353038)</f>
        <v>0.63538880120026575</v>
      </c>
    </row>
    <row r="22" spans="3:16" s="42" customFormat="1">
      <c r="C22" s="42" t="s">
        <v>326</v>
      </c>
      <c r="G22" s="50"/>
      <c r="H22" s="50"/>
      <c r="I22" s="50"/>
    </row>
    <row r="23" spans="3:16" s="42" customFormat="1"/>
    <row r="24" spans="3:16" s="42" customFormat="1"/>
    <row r="25" spans="3:16" s="42" customFormat="1"/>
    <row r="26" spans="3:16" s="42" customFormat="1"/>
    <row r="27" spans="3:16" s="42" customFormat="1"/>
    <row r="28" spans="3:16" s="42" customFormat="1"/>
    <row r="29" spans="3:16" s="42" customFormat="1"/>
    <row r="30" spans="3:16" s="42" customFormat="1"/>
    <row r="31" spans="3:16" s="42" customFormat="1"/>
    <row r="32" spans="3:16" s="42" customFormat="1"/>
    <row r="33" s="42" customFormat="1"/>
    <row r="34" s="42" customFormat="1"/>
    <row r="35" s="42" customFormat="1"/>
    <row r="36" s="42" customFormat="1"/>
    <row r="37" s="42" customFormat="1"/>
    <row r="38" s="42" customFormat="1"/>
    <row r="39" s="42" customFormat="1"/>
    <row r="40" s="42" customFormat="1"/>
    <row r="41" s="42" customFormat="1"/>
    <row r="42" s="42" customFormat="1"/>
    <row r="43" s="42" customFormat="1"/>
    <row r="44" s="42" customFormat="1"/>
    <row r="45" s="42" customFormat="1"/>
    <row r="46" s="42" customFormat="1"/>
    <row r="47" s="42" customFormat="1"/>
    <row r="48" s="42" customFormat="1"/>
    <row r="49" s="42" customFormat="1"/>
    <row r="50" s="42" customFormat="1"/>
    <row r="51" s="42" customFormat="1"/>
    <row r="52" s="42" customFormat="1"/>
    <row r="53" s="42" customFormat="1"/>
    <row r="54" s="42" customFormat="1"/>
    <row r="55" s="42" customFormat="1"/>
    <row r="56" s="42" customFormat="1"/>
    <row r="57" s="42" customFormat="1"/>
    <row r="58" s="42" customFormat="1"/>
    <row r="59" s="42" customFormat="1"/>
    <row r="60" s="42" customFormat="1"/>
    <row r="61" s="42" customFormat="1"/>
    <row r="62" s="42" customFormat="1"/>
    <row r="63" s="42" customFormat="1"/>
    <row r="64" s="42" customFormat="1"/>
    <row r="65" s="42" customFormat="1"/>
    <row r="66" s="42" customFormat="1"/>
    <row r="67" s="42" customFormat="1"/>
    <row r="68" s="42" customFormat="1"/>
    <row r="69" s="42" customFormat="1"/>
    <row r="70" s="42" customFormat="1"/>
    <row r="71" s="42" customFormat="1"/>
    <row r="72" s="42" customFormat="1"/>
    <row r="73" s="42" customFormat="1"/>
    <row r="74" s="42" customFormat="1"/>
    <row r="75" s="42" customFormat="1"/>
    <row r="76" s="42" customFormat="1"/>
    <row r="77" s="42" customFormat="1"/>
    <row r="78" s="42" customFormat="1"/>
    <row r="79" s="42" customFormat="1"/>
    <row r="80" s="42" customFormat="1"/>
    <row r="81" s="42" customFormat="1"/>
    <row r="82" s="42" customFormat="1"/>
    <row r="83" s="42" customFormat="1"/>
    <row r="84" s="42" customFormat="1"/>
    <row r="85" s="42" customFormat="1"/>
    <row r="86" s="42" customFormat="1"/>
    <row r="87" s="42" customFormat="1"/>
    <row r="88" s="42" customFormat="1"/>
    <row r="89" s="42" customFormat="1"/>
    <row r="90" s="42" customFormat="1"/>
    <row r="91" s="42" customFormat="1"/>
    <row r="92" s="42" customFormat="1"/>
    <row r="93" s="42" customFormat="1"/>
    <row r="94" s="42" customFormat="1"/>
    <row r="95" s="42" customFormat="1"/>
    <row r="96" s="42" customFormat="1"/>
    <row r="97" s="42" customFormat="1"/>
    <row r="98" s="42" customFormat="1"/>
    <row r="99" s="42" customFormat="1"/>
    <row r="100" s="42" customFormat="1"/>
    <row r="101" s="42" customFormat="1"/>
    <row r="102" s="42" customFormat="1"/>
    <row r="103" s="42" customFormat="1"/>
    <row r="104" s="42" customFormat="1"/>
    <row r="105" s="42" customFormat="1"/>
    <row r="106" s="42" customFormat="1"/>
    <row r="107" s="42" customFormat="1"/>
    <row r="108" s="42" customFormat="1"/>
    <row r="109" s="42" customFormat="1"/>
    <row r="110" s="42" customFormat="1"/>
    <row r="111" s="42" customFormat="1"/>
    <row r="112" s="42" customFormat="1"/>
    <row r="113" s="42" customFormat="1"/>
    <row r="114" s="42" customFormat="1"/>
    <row r="115" s="42" customFormat="1"/>
    <row r="116" s="42" customFormat="1"/>
    <row r="117" s="42" customFormat="1"/>
    <row r="118" s="42" customFormat="1"/>
    <row r="119" s="42" customFormat="1"/>
    <row r="120" s="42" customFormat="1"/>
    <row r="121" s="42" customFormat="1"/>
    <row r="122" s="42" customFormat="1"/>
    <row r="123" s="42" customFormat="1"/>
    <row r="124" s="42" customFormat="1"/>
    <row r="125" s="42" customFormat="1"/>
    <row r="126" s="42" customFormat="1"/>
    <row r="127" s="42" customFormat="1"/>
    <row r="128" s="42" customFormat="1"/>
    <row r="129" s="42" customFormat="1"/>
    <row r="130" s="42" customFormat="1"/>
    <row r="131" s="42" customFormat="1"/>
    <row r="132" s="42" customFormat="1"/>
    <row r="133" s="42" customFormat="1"/>
    <row r="134" s="42" customFormat="1"/>
    <row r="135" s="42" customFormat="1"/>
    <row r="136" s="42" customFormat="1"/>
    <row r="137" s="42" customFormat="1"/>
    <row r="138" s="42" customFormat="1"/>
    <row r="139" s="42" customFormat="1"/>
    <row r="140" s="42" customFormat="1"/>
    <row r="141" s="42" customFormat="1"/>
    <row r="142" s="42" customFormat="1"/>
    <row r="143" s="42" customFormat="1"/>
    <row r="144" s="42" customFormat="1"/>
    <row r="145" s="42" customFormat="1"/>
    <row r="146" s="42" customFormat="1"/>
    <row r="147" s="42" customFormat="1"/>
    <row r="148" s="42" customFormat="1"/>
    <row r="149" s="42" customFormat="1"/>
    <row r="150" s="42" customFormat="1"/>
    <row r="151" s="42" customFormat="1"/>
    <row r="152" s="42" customFormat="1"/>
    <row r="153" s="42" customFormat="1"/>
    <row r="154" s="42" customFormat="1"/>
    <row r="155" s="42" customFormat="1"/>
    <row r="156" s="42" customFormat="1"/>
    <row r="157" s="42" customFormat="1"/>
    <row r="158" s="42" customFormat="1"/>
    <row r="159" s="42" customFormat="1"/>
    <row r="160" s="42" customFormat="1"/>
    <row r="161" s="42" customFormat="1"/>
    <row r="162" s="42" customFormat="1"/>
    <row r="163" s="42" customFormat="1"/>
    <row r="164" s="42" customFormat="1"/>
    <row r="165" s="42" customFormat="1"/>
    <row r="166" s="42" customFormat="1"/>
    <row r="167" s="42" customFormat="1"/>
    <row r="168" s="42" customFormat="1"/>
    <row r="169" s="42" customFormat="1"/>
    <row r="170" s="42" customFormat="1"/>
    <row r="171" s="42" customFormat="1"/>
    <row r="172" s="42" customFormat="1"/>
    <row r="173" s="42" customFormat="1"/>
    <row r="174" s="42" customFormat="1"/>
    <row r="175" s="42" customFormat="1"/>
    <row r="176" s="42" customFormat="1"/>
    <row r="177" s="42" customFormat="1"/>
    <row r="178" s="42" customFormat="1"/>
    <row r="179" s="42" customFormat="1"/>
    <row r="180" s="42" customFormat="1"/>
    <row r="181" s="42" customFormat="1"/>
    <row r="182" s="42" customFormat="1"/>
    <row r="183" s="42" customFormat="1"/>
    <row r="184" s="42" customFormat="1"/>
    <row r="185" s="42" customFormat="1"/>
    <row r="186" s="42" customFormat="1"/>
    <row r="187" s="42" customFormat="1"/>
    <row r="188" s="42" customFormat="1"/>
    <row r="189" s="42" customFormat="1"/>
    <row r="190" s="42" customFormat="1"/>
    <row r="191" s="42" customFormat="1"/>
    <row r="192" s="42" customFormat="1"/>
    <row r="193" s="42" customFormat="1"/>
    <row r="194" s="42" customFormat="1"/>
    <row r="195" s="42" customFormat="1"/>
    <row r="196" s="42" customFormat="1"/>
    <row r="197" s="42" customFormat="1"/>
    <row r="198" s="42" customFormat="1"/>
    <row r="199" s="42" customFormat="1"/>
    <row r="200" s="42" customFormat="1"/>
    <row r="201" s="42" customFormat="1"/>
    <row r="202" s="42" customFormat="1"/>
    <row r="203" s="42" customFormat="1"/>
    <row r="204" s="42" customFormat="1"/>
    <row r="205" s="42" customFormat="1"/>
    <row r="206" s="42" customFormat="1"/>
    <row r="207" s="42" customFormat="1"/>
    <row r="208" s="42" customFormat="1"/>
    <row r="209" s="42" customFormat="1"/>
  </sheetData>
  <sheetProtection algorithmName="SHA-512" hashValue="efF1TvYN0l66BQVlQ7UTk/+dvMBypToXkU5iqonn7eItlhdDbotNGN8uWhmLeTXDf4t/0pg61+UhHUsWIWVflw==" saltValue="ADm+3d735rG5QsLLSTogNQ==" spinCount="100000" sheet="1" formatCells="0" formatColumns="0" formatRows="0" insertColumns="0" insertRows="0" insertHyperlinks="0" deleteColumns="0" deleteRows="0"/>
  <mergeCells count="2">
    <mergeCell ref="C15:C16"/>
    <mergeCell ref="C20:C2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XER588"/>
  <sheetViews>
    <sheetView zoomScale="98" zoomScaleNormal="98" workbookViewId="0"/>
  </sheetViews>
  <sheetFormatPr baseColWidth="10" defaultRowHeight="15"/>
  <cols>
    <col min="1" max="1" width="11.42578125" style="42"/>
    <col min="2" max="2" width="6.28515625" style="14" customWidth="1"/>
    <col min="3" max="3" width="64.28515625" style="14" bestFit="1" customWidth="1"/>
    <col min="4" max="5" width="25.7109375" style="14" customWidth="1"/>
    <col min="6" max="6" width="21.85546875" style="14" bestFit="1" customWidth="1"/>
    <col min="7" max="7" width="19.28515625" style="14" customWidth="1"/>
    <col min="8" max="64" width="11.42578125" style="42"/>
    <col min="65" max="16384" width="11.42578125" style="14"/>
  </cols>
  <sheetData>
    <row r="1" spans="2:7" s="42" customFormat="1"/>
    <row r="2" spans="2:7" s="42" customFormat="1"/>
    <row r="3" spans="2:7" s="42" customFormat="1"/>
    <row r="4" spans="2:7" s="42" customFormat="1"/>
    <row r="5" spans="2:7" s="42" customFormat="1"/>
    <row r="6" spans="2:7" s="42" customFormat="1"/>
    <row r="7" spans="2:7" s="42" customFormat="1"/>
    <row r="8" spans="2:7" s="42" customFormat="1"/>
    <row r="9" spans="2:7" s="42" customFormat="1"/>
    <row r="10" spans="2:7" s="42" customFormat="1"/>
    <row r="11" spans="2:7" s="42" customFormat="1" ht="15" customHeight="1"/>
    <row r="12" spans="2:7" s="42" customFormat="1" ht="15" customHeight="1"/>
    <row r="13" spans="2:7" s="42" customFormat="1" ht="15" customHeight="1"/>
    <row r="14" spans="2:7" s="42" customFormat="1" ht="15" customHeight="1" thickBot="1"/>
    <row r="15" spans="2:7" ht="15" customHeight="1">
      <c r="B15" s="272" t="s">
        <v>135</v>
      </c>
      <c r="C15" s="273" t="s">
        <v>136</v>
      </c>
      <c r="D15" s="273" t="s">
        <v>40</v>
      </c>
      <c r="E15" s="274" t="s">
        <v>41</v>
      </c>
      <c r="F15" s="284" t="s">
        <v>329</v>
      </c>
      <c r="G15" s="277" t="s">
        <v>351</v>
      </c>
    </row>
    <row r="16" spans="2:7" ht="280.5">
      <c r="B16" s="224">
        <v>1</v>
      </c>
      <c r="C16" s="18" t="s">
        <v>137</v>
      </c>
      <c r="D16" s="258" t="s">
        <v>433</v>
      </c>
      <c r="E16" s="275" t="s">
        <v>434</v>
      </c>
      <c r="F16" s="285">
        <v>270344</v>
      </c>
      <c r="G16" s="278">
        <v>280428</v>
      </c>
    </row>
    <row r="17" spans="1:1024 1026:2048 2050:3072 3074:4096 4098:5120 5122:6144 6146:7168 7170:8192 8194:9216 9218:10240 10242:11264 11266:12288 12290:13312 13314:14336 14338:15360 15362:16372">
      <c r="B17" s="224">
        <v>2</v>
      </c>
      <c r="C17" s="16" t="s">
        <v>436</v>
      </c>
      <c r="D17" s="13" t="s">
        <v>30</v>
      </c>
      <c r="E17" s="276" t="s">
        <v>99</v>
      </c>
      <c r="F17" s="286" t="s">
        <v>334</v>
      </c>
      <c r="G17" s="279" t="s">
        <v>334</v>
      </c>
    </row>
    <row r="18" spans="1:1024 1026:2048 2050:3072 3074:4096 4098:5120 5122:6144 6146:7168 7170:8192 8194:9216 9218:10240 10242:11264 11266:12288 12290:13312 13314:14336 14338:15360 15362:16372" ht="15" customHeight="1">
      <c r="B18" s="224">
        <v>3</v>
      </c>
      <c r="C18" s="18" t="s">
        <v>138</v>
      </c>
      <c r="D18" s="259" t="s">
        <v>139</v>
      </c>
      <c r="E18" s="297" t="s">
        <v>78</v>
      </c>
      <c r="F18" s="285">
        <v>9165</v>
      </c>
      <c r="G18" s="278">
        <v>7746</v>
      </c>
    </row>
    <row r="19" spans="1:1024 1026:2048 2050:3072 3074:4096 4098:5120 5122:6144 6146:7168 7170:8192 8194:9216 9218:10240 10242:11264 11266:12288 12290:13312 13314:14336 14338:15360 15362:16372" ht="15" customHeight="1">
      <c r="B19" s="224">
        <v>4</v>
      </c>
      <c r="C19" s="18" t="s">
        <v>140</v>
      </c>
      <c r="D19" s="13" t="s">
        <v>141</v>
      </c>
      <c r="E19" s="276" t="s">
        <v>32</v>
      </c>
      <c r="F19" s="287" t="s">
        <v>312</v>
      </c>
      <c r="G19" s="280" t="s">
        <v>312</v>
      </c>
    </row>
    <row r="20" spans="1:1024 1026:2048 2050:3072 3074:4096 4098:5120 5122:6144 6146:7168 7170:8192 8194:9216 9218:10240 10242:11264 11266:12288 12290:13312 13314:14336 14338:15360 15362:16372" ht="15" customHeight="1">
      <c r="B20" s="224">
        <v>5</v>
      </c>
      <c r="C20" s="18" t="s">
        <v>142</v>
      </c>
      <c r="D20" s="259" t="s">
        <v>143</v>
      </c>
      <c r="E20" s="297" t="s">
        <v>143</v>
      </c>
      <c r="F20" s="287">
        <v>3702</v>
      </c>
      <c r="G20" s="280">
        <v>3424</v>
      </c>
    </row>
    <row r="21" spans="1:1024 1026:2048 2050:3072 3074:4096 4098:5120 5122:6144 6146:7168 7170:8192 8194:9216 9218:10240 10242:11264 11266:12288 12290:13312 13314:14336 14338:15360 15362:16372" s="22" customFormat="1" ht="15" customHeight="1">
      <c r="A21" s="62"/>
      <c r="B21" s="224">
        <v>6</v>
      </c>
      <c r="C21" s="18" t="s">
        <v>144</v>
      </c>
      <c r="D21" s="13" t="s">
        <v>145</v>
      </c>
      <c r="E21" s="276" t="s">
        <v>146</v>
      </c>
      <c r="F21" s="287">
        <v>2403</v>
      </c>
      <c r="G21" s="280">
        <v>2239</v>
      </c>
      <c r="H21" s="62"/>
      <c r="I21" s="62"/>
      <c r="J21" s="63"/>
      <c r="K21" s="64"/>
      <c r="L21" s="62"/>
      <c r="M21" s="62"/>
      <c r="N21" s="63"/>
      <c r="O21" s="64"/>
      <c r="P21" s="62"/>
      <c r="Q21" s="62"/>
      <c r="R21" s="63"/>
      <c r="S21" s="64"/>
      <c r="T21" s="62"/>
      <c r="U21" s="62"/>
      <c r="V21" s="63"/>
      <c r="W21" s="64"/>
      <c r="X21" s="62"/>
      <c r="Y21" s="62"/>
      <c r="Z21" s="63"/>
      <c r="AA21" s="64"/>
      <c r="AB21" s="62"/>
      <c r="AC21" s="62"/>
      <c r="AD21" s="63"/>
      <c r="AE21" s="64"/>
      <c r="AF21" s="62"/>
      <c r="AG21" s="62"/>
      <c r="AH21" s="63"/>
      <c r="AI21" s="64"/>
      <c r="AJ21" s="62"/>
      <c r="AK21" s="62"/>
      <c r="AL21" s="63"/>
      <c r="AM21" s="64"/>
      <c r="AN21" s="62"/>
      <c r="AO21" s="62"/>
      <c r="AP21" s="63"/>
      <c r="AQ21" s="64"/>
      <c r="AR21" s="62"/>
      <c r="AS21" s="62"/>
      <c r="AT21" s="63"/>
      <c r="AU21" s="64"/>
      <c r="AV21" s="62"/>
      <c r="AW21" s="62"/>
      <c r="AX21" s="63"/>
      <c r="AY21" s="64"/>
      <c r="AZ21" s="62"/>
      <c r="BA21" s="62"/>
      <c r="BB21" s="63"/>
      <c r="BC21" s="64"/>
      <c r="BD21" s="62"/>
      <c r="BE21" s="62"/>
      <c r="BF21" s="63"/>
      <c r="BG21" s="64"/>
      <c r="BH21" s="62"/>
      <c r="BI21" s="62"/>
      <c r="BJ21" s="63"/>
      <c r="BK21" s="64"/>
      <c r="BL21" s="62"/>
      <c r="BN21" s="19"/>
      <c r="BO21" s="20"/>
      <c r="BP21" s="21"/>
      <c r="BR21" s="19"/>
      <c r="BS21" s="20"/>
      <c r="BT21" s="21"/>
      <c r="BV21" s="19"/>
      <c r="BW21" s="20"/>
      <c r="BX21" s="21"/>
      <c r="BZ21" s="19"/>
      <c r="CA21" s="20"/>
      <c r="CB21" s="21"/>
      <c r="CD21" s="19"/>
      <c r="CE21" s="20"/>
      <c r="CF21" s="21"/>
      <c r="CH21" s="19"/>
      <c r="CI21" s="20"/>
      <c r="CJ21" s="21"/>
      <c r="CL21" s="19"/>
      <c r="CM21" s="20"/>
      <c r="CN21" s="21"/>
      <c r="CP21" s="19"/>
      <c r="CQ21" s="20"/>
      <c r="CR21" s="21"/>
      <c r="CT21" s="19"/>
      <c r="CU21" s="20"/>
      <c r="CV21" s="21"/>
      <c r="CX21" s="19"/>
      <c r="CY21" s="20"/>
      <c r="CZ21" s="21"/>
      <c r="DB21" s="19"/>
      <c r="DC21" s="20"/>
      <c r="DD21" s="21"/>
      <c r="DF21" s="19"/>
      <c r="DG21" s="20"/>
      <c r="DH21" s="21"/>
      <c r="DJ21" s="19"/>
      <c r="DK21" s="20"/>
      <c r="DL21" s="21"/>
      <c r="DN21" s="19"/>
      <c r="DO21" s="20"/>
      <c r="DP21" s="21"/>
      <c r="DR21" s="19"/>
      <c r="DS21" s="20"/>
      <c r="DT21" s="21"/>
      <c r="DV21" s="19"/>
      <c r="DW21" s="20"/>
      <c r="DX21" s="21"/>
      <c r="DZ21" s="19"/>
      <c r="EA21" s="20"/>
      <c r="EB21" s="21"/>
      <c r="ED21" s="19"/>
      <c r="EE21" s="20"/>
      <c r="EF21" s="21"/>
      <c r="EH21" s="19"/>
      <c r="EI21" s="20"/>
      <c r="EJ21" s="21"/>
      <c r="EL21" s="19"/>
      <c r="EM21" s="20"/>
      <c r="EN21" s="21"/>
      <c r="EP21" s="19"/>
      <c r="EQ21" s="20"/>
      <c r="ER21" s="21"/>
      <c r="ET21" s="19"/>
      <c r="EU21" s="20"/>
      <c r="EV21" s="21"/>
      <c r="EX21" s="19"/>
      <c r="EY21" s="20"/>
      <c r="EZ21" s="21"/>
      <c r="FB21" s="19"/>
      <c r="FC21" s="20"/>
      <c r="FD21" s="21"/>
      <c r="FF21" s="19"/>
      <c r="FG21" s="20"/>
      <c r="FH21" s="21"/>
      <c r="FJ21" s="19"/>
      <c r="FK21" s="20"/>
      <c r="FL21" s="21"/>
      <c r="FN21" s="19"/>
      <c r="FO21" s="20"/>
      <c r="FP21" s="21"/>
      <c r="FR21" s="19"/>
      <c r="FS21" s="20"/>
      <c r="FT21" s="21"/>
      <c r="FV21" s="19"/>
      <c r="FW21" s="20"/>
      <c r="FX21" s="21"/>
      <c r="FZ21" s="19"/>
      <c r="GA21" s="20"/>
      <c r="GB21" s="21"/>
      <c r="GD21" s="19"/>
      <c r="GE21" s="20"/>
      <c r="GF21" s="21"/>
      <c r="GH21" s="19"/>
      <c r="GI21" s="20"/>
      <c r="GJ21" s="21"/>
      <c r="GL21" s="19"/>
      <c r="GM21" s="20"/>
      <c r="GN21" s="21"/>
      <c r="GP21" s="19"/>
      <c r="GQ21" s="20"/>
      <c r="GR21" s="21"/>
      <c r="GT21" s="19"/>
      <c r="GU21" s="20"/>
      <c r="GV21" s="21"/>
      <c r="GX21" s="19"/>
      <c r="GY21" s="20"/>
      <c r="GZ21" s="21"/>
      <c r="HB21" s="19"/>
      <c r="HC21" s="20"/>
      <c r="HD21" s="21"/>
      <c r="HF21" s="19"/>
      <c r="HG21" s="20"/>
      <c r="HH21" s="21"/>
      <c r="HJ21" s="19"/>
      <c r="HK21" s="20"/>
      <c r="HL21" s="21"/>
      <c r="HN21" s="19"/>
      <c r="HO21" s="20"/>
      <c r="HP21" s="21"/>
      <c r="HR21" s="19"/>
      <c r="HS21" s="20"/>
      <c r="HT21" s="21"/>
      <c r="HV21" s="19"/>
      <c r="HW21" s="20"/>
      <c r="HX21" s="21"/>
      <c r="HZ21" s="19"/>
      <c r="IA21" s="20"/>
      <c r="IB21" s="21"/>
      <c r="ID21" s="19"/>
      <c r="IE21" s="20"/>
      <c r="IF21" s="21"/>
      <c r="IH21" s="19"/>
      <c r="II21" s="20"/>
      <c r="IJ21" s="21"/>
      <c r="IL21" s="19"/>
      <c r="IM21" s="20"/>
      <c r="IN21" s="21"/>
      <c r="IP21" s="19"/>
      <c r="IQ21" s="20"/>
      <c r="IR21" s="21"/>
      <c r="IT21" s="19"/>
      <c r="IU21" s="20"/>
      <c r="IV21" s="21"/>
      <c r="IX21" s="19"/>
      <c r="IY21" s="20"/>
      <c r="IZ21" s="21"/>
      <c r="JB21" s="19"/>
      <c r="JC21" s="20"/>
      <c r="JD21" s="21"/>
      <c r="JF21" s="19"/>
      <c r="JG21" s="20"/>
      <c r="JH21" s="21"/>
      <c r="JJ21" s="19"/>
      <c r="JK21" s="20"/>
      <c r="JL21" s="21"/>
      <c r="JN21" s="19"/>
      <c r="JO21" s="20"/>
      <c r="JP21" s="21"/>
      <c r="JR21" s="19"/>
      <c r="JS21" s="20"/>
      <c r="JT21" s="21"/>
      <c r="JV21" s="19"/>
      <c r="JW21" s="20"/>
      <c r="JX21" s="21"/>
      <c r="JZ21" s="19"/>
      <c r="KA21" s="20"/>
      <c r="KB21" s="21"/>
      <c r="KD21" s="19"/>
      <c r="KE21" s="20"/>
      <c r="KF21" s="21"/>
      <c r="KH21" s="19"/>
      <c r="KI21" s="20"/>
      <c r="KJ21" s="21"/>
      <c r="KL21" s="19"/>
      <c r="KM21" s="20"/>
      <c r="KN21" s="21"/>
      <c r="KP21" s="19"/>
      <c r="KQ21" s="20"/>
      <c r="KR21" s="21"/>
      <c r="KT21" s="19"/>
      <c r="KU21" s="20"/>
      <c r="KV21" s="21"/>
      <c r="KX21" s="19"/>
      <c r="KY21" s="20"/>
      <c r="KZ21" s="21"/>
      <c r="LB21" s="19"/>
      <c r="LC21" s="20"/>
      <c r="LD21" s="21"/>
      <c r="LF21" s="19"/>
      <c r="LG21" s="20"/>
      <c r="LH21" s="21"/>
      <c r="LJ21" s="19"/>
      <c r="LK21" s="20"/>
      <c r="LL21" s="21"/>
      <c r="LN21" s="19"/>
      <c r="LO21" s="20"/>
      <c r="LP21" s="21"/>
      <c r="LR21" s="19"/>
      <c r="LS21" s="20"/>
      <c r="LT21" s="21"/>
      <c r="LV21" s="19"/>
      <c r="LW21" s="20"/>
      <c r="LX21" s="21"/>
      <c r="LZ21" s="19"/>
      <c r="MA21" s="20"/>
      <c r="MB21" s="21"/>
      <c r="MD21" s="19"/>
      <c r="ME21" s="20"/>
      <c r="MF21" s="21"/>
      <c r="MH21" s="19"/>
      <c r="MI21" s="20"/>
      <c r="MJ21" s="21"/>
      <c r="ML21" s="19"/>
      <c r="MM21" s="20"/>
      <c r="MN21" s="21"/>
      <c r="MP21" s="19"/>
      <c r="MQ21" s="20"/>
      <c r="MR21" s="21"/>
      <c r="MT21" s="19"/>
      <c r="MU21" s="20"/>
      <c r="MV21" s="21"/>
      <c r="MX21" s="19"/>
      <c r="MY21" s="20"/>
      <c r="MZ21" s="21"/>
      <c r="NB21" s="19"/>
      <c r="NC21" s="20"/>
      <c r="ND21" s="21"/>
      <c r="NF21" s="19"/>
      <c r="NG21" s="20"/>
      <c r="NH21" s="21"/>
      <c r="NJ21" s="19"/>
      <c r="NK21" s="20"/>
      <c r="NL21" s="21"/>
      <c r="NN21" s="19"/>
      <c r="NO21" s="20"/>
      <c r="NP21" s="21"/>
      <c r="NR21" s="19"/>
      <c r="NS21" s="20"/>
      <c r="NT21" s="21"/>
      <c r="NV21" s="19"/>
      <c r="NW21" s="20"/>
      <c r="NX21" s="21"/>
      <c r="NZ21" s="19"/>
      <c r="OA21" s="20"/>
      <c r="OB21" s="21"/>
      <c r="OD21" s="19"/>
      <c r="OE21" s="20"/>
      <c r="OF21" s="21"/>
      <c r="OH21" s="19"/>
      <c r="OI21" s="20"/>
      <c r="OJ21" s="21"/>
      <c r="OL21" s="19"/>
      <c r="OM21" s="20"/>
      <c r="ON21" s="21"/>
      <c r="OP21" s="19"/>
      <c r="OQ21" s="20"/>
      <c r="OR21" s="21"/>
      <c r="OT21" s="19"/>
      <c r="OU21" s="20"/>
      <c r="OV21" s="21"/>
      <c r="OX21" s="19"/>
      <c r="OY21" s="20"/>
      <c r="OZ21" s="21"/>
      <c r="PB21" s="19"/>
      <c r="PC21" s="20"/>
      <c r="PD21" s="21"/>
      <c r="PF21" s="19"/>
      <c r="PG21" s="20"/>
      <c r="PH21" s="21"/>
      <c r="PJ21" s="19"/>
      <c r="PK21" s="20"/>
      <c r="PL21" s="21"/>
      <c r="PN21" s="19"/>
      <c r="PO21" s="20"/>
      <c r="PP21" s="21"/>
      <c r="PR21" s="19"/>
      <c r="PS21" s="20"/>
      <c r="PT21" s="21"/>
      <c r="PV21" s="19"/>
      <c r="PW21" s="20"/>
      <c r="PX21" s="21"/>
      <c r="PZ21" s="19"/>
      <c r="QA21" s="20"/>
      <c r="QB21" s="21"/>
      <c r="QD21" s="19"/>
      <c r="QE21" s="20"/>
      <c r="QF21" s="21"/>
      <c r="QH21" s="19"/>
      <c r="QI21" s="20"/>
      <c r="QJ21" s="21"/>
      <c r="QL21" s="19"/>
      <c r="QM21" s="20"/>
      <c r="QN21" s="21"/>
      <c r="QP21" s="19"/>
      <c r="QQ21" s="20"/>
      <c r="QR21" s="21"/>
      <c r="QT21" s="19"/>
      <c r="QU21" s="20"/>
      <c r="QV21" s="21"/>
      <c r="QX21" s="19"/>
      <c r="QY21" s="20"/>
      <c r="QZ21" s="21"/>
      <c r="RB21" s="19"/>
      <c r="RC21" s="20"/>
      <c r="RD21" s="21"/>
      <c r="RF21" s="19"/>
      <c r="RG21" s="20"/>
      <c r="RH21" s="21"/>
      <c r="RJ21" s="19"/>
      <c r="RK21" s="20"/>
      <c r="RL21" s="21"/>
      <c r="RN21" s="19"/>
      <c r="RO21" s="20"/>
      <c r="RP21" s="21"/>
      <c r="RR21" s="19"/>
      <c r="RS21" s="20"/>
      <c r="RT21" s="21"/>
      <c r="RV21" s="19"/>
      <c r="RW21" s="20"/>
      <c r="RX21" s="21"/>
      <c r="RZ21" s="19"/>
      <c r="SA21" s="20"/>
      <c r="SB21" s="21"/>
      <c r="SD21" s="19"/>
      <c r="SE21" s="20"/>
      <c r="SF21" s="21"/>
      <c r="SH21" s="19"/>
      <c r="SI21" s="20"/>
      <c r="SJ21" s="21"/>
      <c r="SL21" s="19"/>
      <c r="SM21" s="20"/>
      <c r="SN21" s="21"/>
      <c r="SP21" s="19"/>
      <c r="SQ21" s="20"/>
      <c r="SR21" s="21"/>
      <c r="ST21" s="19"/>
      <c r="SU21" s="20"/>
      <c r="SV21" s="21"/>
      <c r="SX21" s="19"/>
      <c r="SY21" s="20"/>
      <c r="SZ21" s="21"/>
      <c r="TB21" s="19"/>
      <c r="TC21" s="20"/>
      <c r="TD21" s="21"/>
      <c r="TF21" s="19"/>
      <c r="TG21" s="20"/>
      <c r="TH21" s="21"/>
      <c r="TJ21" s="19"/>
      <c r="TK21" s="20"/>
      <c r="TL21" s="21"/>
      <c r="TN21" s="19"/>
      <c r="TO21" s="20"/>
      <c r="TP21" s="21"/>
      <c r="TR21" s="19"/>
      <c r="TS21" s="20"/>
      <c r="TT21" s="21"/>
      <c r="TV21" s="19"/>
      <c r="TW21" s="20"/>
      <c r="TX21" s="21"/>
      <c r="TZ21" s="19"/>
      <c r="UA21" s="20"/>
      <c r="UB21" s="21"/>
      <c r="UD21" s="19"/>
      <c r="UE21" s="20"/>
      <c r="UF21" s="21"/>
      <c r="UH21" s="19"/>
      <c r="UI21" s="20"/>
      <c r="UJ21" s="21"/>
      <c r="UL21" s="19"/>
      <c r="UM21" s="20"/>
      <c r="UN21" s="21"/>
      <c r="UP21" s="19"/>
      <c r="UQ21" s="20"/>
      <c r="UR21" s="21"/>
      <c r="UT21" s="19"/>
      <c r="UU21" s="20"/>
      <c r="UV21" s="21"/>
      <c r="UX21" s="19"/>
      <c r="UY21" s="20"/>
      <c r="UZ21" s="21"/>
      <c r="VB21" s="19"/>
      <c r="VC21" s="20"/>
      <c r="VD21" s="21"/>
      <c r="VF21" s="19"/>
      <c r="VG21" s="20"/>
      <c r="VH21" s="21"/>
      <c r="VJ21" s="19"/>
      <c r="VK21" s="20"/>
      <c r="VL21" s="21"/>
      <c r="VN21" s="19"/>
      <c r="VO21" s="20"/>
      <c r="VP21" s="21"/>
      <c r="VR21" s="19"/>
      <c r="VS21" s="20"/>
      <c r="VT21" s="21"/>
      <c r="VV21" s="19"/>
      <c r="VW21" s="20"/>
      <c r="VX21" s="21"/>
      <c r="VZ21" s="19"/>
      <c r="WA21" s="20"/>
      <c r="WB21" s="21"/>
      <c r="WD21" s="19"/>
      <c r="WE21" s="20"/>
      <c r="WF21" s="21"/>
      <c r="WH21" s="19"/>
      <c r="WI21" s="20"/>
      <c r="WJ21" s="21"/>
      <c r="WL21" s="19"/>
      <c r="WM21" s="20"/>
      <c r="WN21" s="21"/>
      <c r="WP21" s="19"/>
      <c r="WQ21" s="20"/>
      <c r="WR21" s="21"/>
      <c r="WT21" s="19"/>
      <c r="WU21" s="20"/>
      <c r="WV21" s="21"/>
      <c r="WX21" s="19"/>
      <c r="WY21" s="20"/>
      <c r="WZ21" s="21"/>
      <c r="XB21" s="19"/>
      <c r="XC21" s="20"/>
      <c r="XD21" s="21"/>
      <c r="XF21" s="19"/>
      <c r="XG21" s="20"/>
      <c r="XH21" s="21"/>
      <c r="XJ21" s="19"/>
      <c r="XK21" s="20"/>
      <c r="XL21" s="21"/>
      <c r="XN21" s="19"/>
      <c r="XO21" s="20"/>
      <c r="XP21" s="21"/>
      <c r="XR21" s="19"/>
      <c r="XS21" s="20"/>
      <c r="XT21" s="21"/>
      <c r="XV21" s="19"/>
      <c r="XW21" s="20"/>
      <c r="XX21" s="21"/>
      <c r="XZ21" s="19"/>
      <c r="YA21" s="20"/>
      <c r="YB21" s="21"/>
      <c r="YD21" s="19"/>
      <c r="YE21" s="20"/>
      <c r="YF21" s="21"/>
      <c r="YH21" s="19"/>
      <c r="YI21" s="20"/>
      <c r="YJ21" s="21"/>
      <c r="YL21" s="19"/>
      <c r="YM21" s="20"/>
      <c r="YN21" s="21"/>
      <c r="YP21" s="19"/>
      <c r="YQ21" s="20"/>
      <c r="YR21" s="21"/>
      <c r="YT21" s="19"/>
      <c r="YU21" s="20"/>
      <c r="YV21" s="21"/>
      <c r="YX21" s="19"/>
      <c r="YY21" s="20"/>
      <c r="YZ21" s="21"/>
      <c r="ZB21" s="19"/>
      <c r="ZC21" s="20"/>
      <c r="ZD21" s="21"/>
      <c r="ZF21" s="19"/>
      <c r="ZG21" s="20"/>
      <c r="ZH21" s="21"/>
      <c r="ZJ21" s="19"/>
      <c r="ZK21" s="20"/>
      <c r="ZL21" s="21"/>
      <c r="ZN21" s="19"/>
      <c r="ZO21" s="20"/>
      <c r="ZP21" s="21"/>
      <c r="ZR21" s="19"/>
      <c r="ZS21" s="20"/>
      <c r="ZT21" s="21"/>
      <c r="ZV21" s="19"/>
      <c r="ZW21" s="20"/>
      <c r="ZX21" s="21"/>
      <c r="ZZ21" s="19"/>
      <c r="AAA21" s="20"/>
      <c r="AAB21" s="21"/>
      <c r="AAD21" s="19"/>
      <c r="AAE21" s="20"/>
      <c r="AAF21" s="21"/>
      <c r="AAH21" s="19"/>
      <c r="AAI21" s="20"/>
      <c r="AAJ21" s="21"/>
      <c r="AAL21" s="19"/>
      <c r="AAM21" s="20"/>
      <c r="AAN21" s="21"/>
      <c r="AAP21" s="19"/>
      <c r="AAQ21" s="20"/>
      <c r="AAR21" s="21"/>
      <c r="AAT21" s="19"/>
      <c r="AAU21" s="20"/>
      <c r="AAV21" s="21"/>
      <c r="AAX21" s="19"/>
      <c r="AAY21" s="20"/>
      <c r="AAZ21" s="21"/>
      <c r="ABB21" s="19"/>
      <c r="ABC21" s="20"/>
      <c r="ABD21" s="21"/>
      <c r="ABF21" s="19"/>
      <c r="ABG21" s="20"/>
      <c r="ABH21" s="21"/>
      <c r="ABJ21" s="19"/>
      <c r="ABK21" s="20"/>
      <c r="ABL21" s="21"/>
      <c r="ABN21" s="19"/>
      <c r="ABO21" s="20"/>
      <c r="ABP21" s="21"/>
      <c r="ABR21" s="19"/>
      <c r="ABS21" s="20"/>
      <c r="ABT21" s="21"/>
      <c r="ABV21" s="19"/>
      <c r="ABW21" s="20"/>
      <c r="ABX21" s="21"/>
      <c r="ABZ21" s="19"/>
      <c r="ACA21" s="20"/>
      <c r="ACB21" s="21"/>
      <c r="ACD21" s="19"/>
      <c r="ACE21" s="20"/>
      <c r="ACF21" s="21"/>
      <c r="ACH21" s="19"/>
      <c r="ACI21" s="20"/>
      <c r="ACJ21" s="21"/>
      <c r="ACL21" s="19"/>
      <c r="ACM21" s="20"/>
      <c r="ACN21" s="21"/>
      <c r="ACP21" s="19"/>
      <c r="ACQ21" s="20"/>
      <c r="ACR21" s="21"/>
      <c r="ACT21" s="19"/>
      <c r="ACU21" s="20"/>
      <c r="ACV21" s="21"/>
      <c r="ACX21" s="19"/>
      <c r="ACY21" s="20"/>
      <c r="ACZ21" s="21"/>
      <c r="ADB21" s="19"/>
      <c r="ADC21" s="20"/>
      <c r="ADD21" s="21"/>
      <c r="ADF21" s="19"/>
      <c r="ADG21" s="20"/>
      <c r="ADH21" s="21"/>
      <c r="ADJ21" s="19"/>
      <c r="ADK21" s="20"/>
      <c r="ADL21" s="21"/>
      <c r="ADN21" s="19"/>
      <c r="ADO21" s="20"/>
      <c r="ADP21" s="21"/>
      <c r="ADR21" s="19"/>
      <c r="ADS21" s="20"/>
      <c r="ADT21" s="21"/>
      <c r="ADV21" s="19"/>
      <c r="ADW21" s="20"/>
      <c r="ADX21" s="21"/>
      <c r="ADZ21" s="19"/>
      <c r="AEA21" s="20"/>
      <c r="AEB21" s="21"/>
      <c r="AED21" s="19"/>
      <c r="AEE21" s="20"/>
      <c r="AEF21" s="21"/>
      <c r="AEH21" s="19"/>
      <c r="AEI21" s="20"/>
      <c r="AEJ21" s="21"/>
      <c r="AEL21" s="19"/>
      <c r="AEM21" s="20"/>
      <c r="AEN21" s="21"/>
      <c r="AEP21" s="19"/>
      <c r="AEQ21" s="20"/>
      <c r="AER21" s="21"/>
      <c r="AET21" s="19"/>
      <c r="AEU21" s="20"/>
      <c r="AEV21" s="21"/>
      <c r="AEX21" s="19"/>
      <c r="AEY21" s="20"/>
      <c r="AEZ21" s="21"/>
      <c r="AFB21" s="19"/>
      <c r="AFC21" s="20"/>
      <c r="AFD21" s="21"/>
      <c r="AFF21" s="19"/>
      <c r="AFG21" s="20"/>
      <c r="AFH21" s="21"/>
      <c r="AFJ21" s="19"/>
      <c r="AFK21" s="20"/>
      <c r="AFL21" s="21"/>
      <c r="AFN21" s="19"/>
      <c r="AFO21" s="20"/>
      <c r="AFP21" s="21"/>
      <c r="AFR21" s="19"/>
      <c r="AFS21" s="20"/>
      <c r="AFT21" s="21"/>
      <c r="AFV21" s="19"/>
      <c r="AFW21" s="20"/>
      <c r="AFX21" s="21"/>
      <c r="AFZ21" s="19"/>
      <c r="AGA21" s="20"/>
      <c r="AGB21" s="21"/>
      <c r="AGD21" s="19"/>
      <c r="AGE21" s="20"/>
      <c r="AGF21" s="21"/>
      <c r="AGH21" s="19"/>
      <c r="AGI21" s="20"/>
      <c r="AGJ21" s="21"/>
      <c r="AGL21" s="19"/>
      <c r="AGM21" s="20"/>
      <c r="AGN21" s="21"/>
      <c r="AGP21" s="19"/>
      <c r="AGQ21" s="20"/>
      <c r="AGR21" s="21"/>
      <c r="AGT21" s="19"/>
      <c r="AGU21" s="20"/>
      <c r="AGV21" s="21"/>
      <c r="AGX21" s="19"/>
      <c r="AGY21" s="20"/>
      <c r="AGZ21" s="21"/>
      <c r="AHB21" s="19"/>
      <c r="AHC21" s="20"/>
      <c r="AHD21" s="21"/>
      <c r="AHF21" s="19"/>
      <c r="AHG21" s="20"/>
      <c r="AHH21" s="21"/>
      <c r="AHJ21" s="19"/>
      <c r="AHK21" s="20"/>
      <c r="AHL21" s="21"/>
      <c r="AHN21" s="19"/>
      <c r="AHO21" s="20"/>
      <c r="AHP21" s="21"/>
      <c r="AHR21" s="19"/>
      <c r="AHS21" s="20"/>
      <c r="AHT21" s="21"/>
      <c r="AHV21" s="19"/>
      <c r="AHW21" s="20"/>
      <c r="AHX21" s="21"/>
      <c r="AHZ21" s="19"/>
      <c r="AIA21" s="20"/>
      <c r="AIB21" s="21"/>
      <c r="AID21" s="19"/>
      <c r="AIE21" s="20"/>
      <c r="AIF21" s="21"/>
      <c r="AIH21" s="19"/>
      <c r="AII21" s="20"/>
      <c r="AIJ21" s="21"/>
      <c r="AIL21" s="19"/>
      <c r="AIM21" s="20"/>
      <c r="AIN21" s="21"/>
      <c r="AIP21" s="19"/>
      <c r="AIQ21" s="20"/>
      <c r="AIR21" s="21"/>
      <c r="AIT21" s="19"/>
      <c r="AIU21" s="20"/>
      <c r="AIV21" s="21"/>
      <c r="AIX21" s="19"/>
      <c r="AIY21" s="20"/>
      <c r="AIZ21" s="21"/>
      <c r="AJB21" s="19"/>
      <c r="AJC21" s="20"/>
      <c r="AJD21" s="21"/>
      <c r="AJF21" s="19"/>
      <c r="AJG21" s="20"/>
      <c r="AJH21" s="21"/>
      <c r="AJJ21" s="19"/>
      <c r="AJK21" s="20"/>
      <c r="AJL21" s="21"/>
      <c r="AJN21" s="19"/>
      <c r="AJO21" s="20"/>
      <c r="AJP21" s="21"/>
      <c r="AJR21" s="19"/>
      <c r="AJS21" s="20"/>
      <c r="AJT21" s="21"/>
      <c r="AJV21" s="19"/>
      <c r="AJW21" s="20"/>
      <c r="AJX21" s="21"/>
      <c r="AJZ21" s="19"/>
      <c r="AKA21" s="20"/>
      <c r="AKB21" s="21"/>
      <c r="AKD21" s="19"/>
      <c r="AKE21" s="20"/>
      <c r="AKF21" s="21"/>
      <c r="AKH21" s="19"/>
      <c r="AKI21" s="20"/>
      <c r="AKJ21" s="21"/>
      <c r="AKL21" s="19"/>
      <c r="AKM21" s="20"/>
      <c r="AKN21" s="21"/>
      <c r="AKP21" s="19"/>
      <c r="AKQ21" s="20"/>
      <c r="AKR21" s="21"/>
      <c r="AKT21" s="19"/>
      <c r="AKU21" s="20"/>
      <c r="AKV21" s="21"/>
      <c r="AKX21" s="19"/>
      <c r="AKY21" s="20"/>
      <c r="AKZ21" s="21"/>
      <c r="ALB21" s="19"/>
      <c r="ALC21" s="20"/>
      <c r="ALD21" s="21"/>
      <c r="ALF21" s="19"/>
      <c r="ALG21" s="20"/>
      <c r="ALH21" s="21"/>
      <c r="ALJ21" s="19"/>
      <c r="ALK21" s="20"/>
      <c r="ALL21" s="21"/>
      <c r="ALN21" s="19"/>
      <c r="ALO21" s="20"/>
      <c r="ALP21" s="21"/>
      <c r="ALR21" s="19"/>
      <c r="ALS21" s="20"/>
      <c r="ALT21" s="21"/>
      <c r="ALV21" s="19"/>
      <c r="ALW21" s="20"/>
      <c r="ALX21" s="21"/>
      <c r="ALZ21" s="19"/>
      <c r="AMA21" s="20"/>
      <c r="AMB21" s="21"/>
      <c r="AMD21" s="19"/>
      <c r="AME21" s="20"/>
      <c r="AMF21" s="21"/>
      <c r="AMH21" s="19"/>
      <c r="AMI21" s="20"/>
      <c r="AMJ21" s="21"/>
      <c r="AML21" s="19"/>
      <c r="AMM21" s="20"/>
      <c r="AMN21" s="21"/>
      <c r="AMP21" s="19"/>
      <c r="AMQ21" s="20"/>
      <c r="AMR21" s="21"/>
      <c r="AMT21" s="19"/>
      <c r="AMU21" s="20"/>
      <c r="AMV21" s="21"/>
      <c r="AMX21" s="19"/>
      <c r="AMY21" s="20"/>
      <c r="AMZ21" s="21"/>
      <c r="ANB21" s="19"/>
      <c r="ANC21" s="20"/>
      <c r="AND21" s="21"/>
      <c r="ANF21" s="19"/>
      <c r="ANG21" s="20"/>
      <c r="ANH21" s="21"/>
      <c r="ANJ21" s="19"/>
      <c r="ANK21" s="20"/>
      <c r="ANL21" s="21"/>
      <c r="ANN21" s="19"/>
      <c r="ANO21" s="20"/>
      <c r="ANP21" s="21"/>
      <c r="ANR21" s="19"/>
      <c r="ANS21" s="20"/>
      <c r="ANT21" s="21"/>
      <c r="ANV21" s="19"/>
      <c r="ANW21" s="20"/>
      <c r="ANX21" s="21"/>
      <c r="ANZ21" s="19"/>
      <c r="AOA21" s="20"/>
      <c r="AOB21" s="21"/>
      <c r="AOD21" s="19"/>
      <c r="AOE21" s="20"/>
      <c r="AOF21" s="21"/>
      <c r="AOH21" s="19"/>
      <c r="AOI21" s="20"/>
      <c r="AOJ21" s="21"/>
      <c r="AOL21" s="19"/>
      <c r="AOM21" s="20"/>
      <c r="AON21" s="21"/>
      <c r="AOP21" s="19"/>
      <c r="AOQ21" s="20"/>
      <c r="AOR21" s="21"/>
      <c r="AOT21" s="19"/>
      <c r="AOU21" s="20"/>
      <c r="AOV21" s="21"/>
      <c r="AOX21" s="19"/>
      <c r="AOY21" s="20"/>
      <c r="AOZ21" s="21"/>
      <c r="APB21" s="19"/>
      <c r="APC21" s="20"/>
      <c r="APD21" s="21"/>
      <c r="APF21" s="19"/>
      <c r="APG21" s="20"/>
      <c r="APH21" s="21"/>
      <c r="APJ21" s="19"/>
      <c r="APK21" s="20"/>
      <c r="APL21" s="21"/>
      <c r="APN21" s="19"/>
      <c r="APO21" s="20"/>
      <c r="APP21" s="21"/>
      <c r="APR21" s="19"/>
      <c r="APS21" s="20"/>
      <c r="APT21" s="21"/>
      <c r="APV21" s="19"/>
      <c r="APW21" s="20"/>
      <c r="APX21" s="21"/>
      <c r="APZ21" s="19"/>
      <c r="AQA21" s="20"/>
      <c r="AQB21" s="21"/>
      <c r="AQD21" s="19"/>
      <c r="AQE21" s="20"/>
      <c r="AQF21" s="21"/>
      <c r="AQH21" s="19"/>
      <c r="AQI21" s="20"/>
      <c r="AQJ21" s="21"/>
      <c r="AQL21" s="19"/>
      <c r="AQM21" s="20"/>
      <c r="AQN21" s="21"/>
      <c r="AQP21" s="19"/>
      <c r="AQQ21" s="20"/>
      <c r="AQR21" s="21"/>
      <c r="AQT21" s="19"/>
      <c r="AQU21" s="20"/>
      <c r="AQV21" s="21"/>
      <c r="AQX21" s="19"/>
      <c r="AQY21" s="20"/>
      <c r="AQZ21" s="21"/>
      <c r="ARB21" s="19"/>
      <c r="ARC21" s="20"/>
      <c r="ARD21" s="21"/>
      <c r="ARF21" s="19"/>
      <c r="ARG21" s="20"/>
      <c r="ARH21" s="21"/>
      <c r="ARJ21" s="19"/>
      <c r="ARK21" s="20"/>
      <c r="ARL21" s="21"/>
      <c r="ARN21" s="19"/>
      <c r="ARO21" s="20"/>
      <c r="ARP21" s="21"/>
      <c r="ARR21" s="19"/>
      <c r="ARS21" s="20"/>
      <c r="ART21" s="21"/>
      <c r="ARV21" s="19"/>
      <c r="ARW21" s="20"/>
      <c r="ARX21" s="21"/>
      <c r="ARZ21" s="19"/>
      <c r="ASA21" s="20"/>
      <c r="ASB21" s="21"/>
      <c r="ASD21" s="19"/>
      <c r="ASE21" s="20"/>
      <c r="ASF21" s="21"/>
      <c r="ASH21" s="19"/>
      <c r="ASI21" s="20"/>
      <c r="ASJ21" s="21"/>
      <c r="ASL21" s="19"/>
      <c r="ASM21" s="20"/>
      <c r="ASN21" s="21"/>
      <c r="ASP21" s="19"/>
      <c r="ASQ21" s="20"/>
      <c r="ASR21" s="21"/>
      <c r="AST21" s="19"/>
      <c r="ASU21" s="20"/>
      <c r="ASV21" s="21"/>
      <c r="ASX21" s="19"/>
      <c r="ASY21" s="20"/>
      <c r="ASZ21" s="21"/>
      <c r="ATB21" s="19"/>
      <c r="ATC21" s="20"/>
      <c r="ATD21" s="21"/>
      <c r="ATF21" s="19"/>
      <c r="ATG21" s="20"/>
      <c r="ATH21" s="21"/>
      <c r="ATJ21" s="19"/>
      <c r="ATK21" s="20"/>
      <c r="ATL21" s="21"/>
      <c r="ATN21" s="19"/>
      <c r="ATO21" s="20"/>
      <c r="ATP21" s="21"/>
      <c r="ATR21" s="19"/>
      <c r="ATS21" s="20"/>
      <c r="ATT21" s="21"/>
      <c r="ATV21" s="19"/>
      <c r="ATW21" s="20"/>
      <c r="ATX21" s="21"/>
      <c r="ATZ21" s="19"/>
      <c r="AUA21" s="20"/>
      <c r="AUB21" s="21"/>
      <c r="AUD21" s="19"/>
      <c r="AUE21" s="20"/>
      <c r="AUF21" s="21"/>
      <c r="AUH21" s="19"/>
      <c r="AUI21" s="20"/>
      <c r="AUJ21" s="21"/>
      <c r="AUL21" s="19"/>
      <c r="AUM21" s="20"/>
      <c r="AUN21" s="21"/>
      <c r="AUP21" s="19"/>
      <c r="AUQ21" s="20"/>
      <c r="AUR21" s="21"/>
      <c r="AUT21" s="19"/>
      <c r="AUU21" s="20"/>
      <c r="AUV21" s="21"/>
      <c r="AUX21" s="19"/>
      <c r="AUY21" s="20"/>
      <c r="AUZ21" s="21"/>
      <c r="AVB21" s="19"/>
      <c r="AVC21" s="20"/>
      <c r="AVD21" s="21"/>
      <c r="AVF21" s="19"/>
      <c r="AVG21" s="20"/>
      <c r="AVH21" s="21"/>
      <c r="AVJ21" s="19"/>
      <c r="AVK21" s="20"/>
      <c r="AVL21" s="21"/>
      <c r="AVN21" s="19"/>
      <c r="AVO21" s="20"/>
      <c r="AVP21" s="21"/>
      <c r="AVR21" s="19"/>
      <c r="AVS21" s="20"/>
      <c r="AVT21" s="21"/>
      <c r="AVV21" s="19"/>
      <c r="AVW21" s="20"/>
      <c r="AVX21" s="21"/>
      <c r="AVZ21" s="19"/>
      <c r="AWA21" s="20"/>
      <c r="AWB21" s="21"/>
      <c r="AWD21" s="19"/>
      <c r="AWE21" s="20"/>
      <c r="AWF21" s="21"/>
      <c r="AWH21" s="19"/>
      <c r="AWI21" s="20"/>
      <c r="AWJ21" s="21"/>
      <c r="AWL21" s="19"/>
      <c r="AWM21" s="20"/>
      <c r="AWN21" s="21"/>
      <c r="AWP21" s="19"/>
      <c r="AWQ21" s="20"/>
      <c r="AWR21" s="21"/>
      <c r="AWT21" s="19"/>
      <c r="AWU21" s="20"/>
      <c r="AWV21" s="21"/>
      <c r="AWX21" s="19"/>
      <c r="AWY21" s="20"/>
      <c r="AWZ21" s="21"/>
      <c r="AXB21" s="19"/>
      <c r="AXC21" s="20"/>
      <c r="AXD21" s="21"/>
      <c r="AXF21" s="19"/>
      <c r="AXG21" s="20"/>
      <c r="AXH21" s="21"/>
      <c r="AXJ21" s="19"/>
      <c r="AXK21" s="20"/>
      <c r="AXL21" s="21"/>
      <c r="AXN21" s="19"/>
      <c r="AXO21" s="20"/>
      <c r="AXP21" s="21"/>
      <c r="AXR21" s="19"/>
      <c r="AXS21" s="20"/>
      <c r="AXT21" s="21"/>
      <c r="AXV21" s="19"/>
      <c r="AXW21" s="20"/>
      <c r="AXX21" s="21"/>
      <c r="AXZ21" s="19"/>
      <c r="AYA21" s="20"/>
      <c r="AYB21" s="21"/>
      <c r="AYD21" s="19"/>
      <c r="AYE21" s="20"/>
      <c r="AYF21" s="21"/>
      <c r="AYH21" s="19"/>
      <c r="AYI21" s="20"/>
      <c r="AYJ21" s="21"/>
      <c r="AYL21" s="19"/>
      <c r="AYM21" s="20"/>
      <c r="AYN21" s="21"/>
      <c r="AYP21" s="19"/>
      <c r="AYQ21" s="20"/>
      <c r="AYR21" s="21"/>
      <c r="AYT21" s="19"/>
      <c r="AYU21" s="20"/>
      <c r="AYV21" s="21"/>
      <c r="AYX21" s="19"/>
      <c r="AYY21" s="20"/>
      <c r="AYZ21" s="21"/>
      <c r="AZB21" s="19"/>
      <c r="AZC21" s="20"/>
      <c r="AZD21" s="21"/>
      <c r="AZF21" s="19"/>
      <c r="AZG21" s="20"/>
      <c r="AZH21" s="21"/>
      <c r="AZJ21" s="19"/>
      <c r="AZK21" s="20"/>
      <c r="AZL21" s="21"/>
      <c r="AZN21" s="19"/>
      <c r="AZO21" s="20"/>
      <c r="AZP21" s="21"/>
      <c r="AZR21" s="19"/>
      <c r="AZS21" s="20"/>
      <c r="AZT21" s="21"/>
      <c r="AZV21" s="19"/>
      <c r="AZW21" s="20"/>
      <c r="AZX21" s="21"/>
      <c r="AZZ21" s="19"/>
      <c r="BAA21" s="20"/>
      <c r="BAB21" s="21"/>
      <c r="BAD21" s="19"/>
      <c r="BAE21" s="20"/>
      <c r="BAF21" s="21"/>
      <c r="BAH21" s="19"/>
      <c r="BAI21" s="20"/>
      <c r="BAJ21" s="21"/>
      <c r="BAL21" s="19"/>
      <c r="BAM21" s="20"/>
      <c r="BAN21" s="21"/>
      <c r="BAP21" s="19"/>
      <c r="BAQ21" s="20"/>
      <c r="BAR21" s="21"/>
      <c r="BAT21" s="19"/>
      <c r="BAU21" s="20"/>
      <c r="BAV21" s="21"/>
      <c r="BAX21" s="19"/>
      <c r="BAY21" s="20"/>
      <c r="BAZ21" s="21"/>
      <c r="BBB21" s="19"/>
      <c r="BBC21" s="20"/>
      <c r="BBD21" s="21"/>
      <c r="BBF21" s="19"/>
      <c r="BBG21" s="20"/>
      <c r="BBH21" s="21"/>
      <c r="BBJ21" s="19"/>
      <c r="BBK21" s="20"/>
      <c r="BBL21" s="21"/>
      <c r="BBN21" s="19"/>
      <c r="BBO21" s="20"/>
      <c r="BBP21" s="21"/>
      <c r="BBR21" s="19"/>
      <c r="BBS21" s="20"/>
      <c r="BBT21" s="21"/>
      <c r="BBV21" s="19"/>
      <c r="BBW21" s="20"/>
      <c r="BBX21" s="21"/>
      <c r="BBZ21" s="19"/>
      <c r="BCA21" s="20"/>
      <c r="BCB21" s="21"/>
      <c r="BCD21" s="19"/>
      <c r="BCE21" s="20"/>
      <c r="BCF21" s="21"/>
      <c r="BCH21" s="19"/>
      <c r="BCI21" s="20"/>
      <c r="BCJ21" s="21"/>
      <c r="BCL21" s="19"/>
      <c r="BCM21" s="20"/>
      <c r="BCN21" s="21"/>
      <c r="BCP21" s="19"/>
      <c r="BCQ21" s="20"/>
      <c r="BCR21" s="21"/>
      <c r="BCT21" s="19"/>
      <c r="BCU21" s="20"/>
      <c r="BCV21" s="21"/>
      <c r="BCX21" s="19"/>
      <c r="BCY21" s="20"/>
      <c r="BCZ21" s="21"/>
      <c r="BDB21" s="19"/>
      <c r="BDC21" s="20"/>
      <c r="BDD21" s="21"/>
      <c r="BDF21" s="19"/>
      <c r="BDG21" s="20"/>
      <c r="BDH21" s="21"/>
      <c r="BDJ21" s="19"/>
      <c r="BDK21" s="20"/>
      <c r="BDL21" s="21"/>
      <c r="BDN21" s="19"/>
      <c r="BDO21" s="20"/>
      <c r="BDP21" s="21"/>
      <c r="BDR21" s="19"/>
      <c r="BDS21" s="20"/>
      <c r="BDT21" s="21"/>
      <c r="BDV21" s="19"/>
      <c r="BDW21" s="20"/>
      <c r="BDX21" s="21"/>
      <c r="BDZ21" s="19"/>
      <c r="BEA21" s="20"/>
      <c r="BEB21" s="21"/>
      <c r="BED21" s="19"/>
      <c r="BEE21" s="20"/>
      <c r="BEF21" s="21"/>
      <c r="BEH21" s="19"/>
      <c r="BEI21" s="20"/>
      <c r="BEJ21" s="21"/>
      <c r="BEL21" s="19"/>
      <c r="BEM21" s="20"/>
      <c r="BEN21" s="21"/>
      <c r="BEP21" s="19"/>
      <c r="BEQ21" s="20"/>
      <c r="BER21" s="21"/>
      <c r="BET21" s="19"/>
      <c r="BEU21" s="20"/>
      <c r="BEV21" s="21"/>
      <c r="BEX21" s="19"/>
      <c r="BEY21" s="20"/>
      <c r="BEZ21" s="21"/>
      <c r="BFB21" s="19"/>
      <c r="BFC21" s="20"/>
      <c r="BFD21" s="21"/>
      <c r="BFF21" s="19"/>
      <c r="BFG21" s="20"/>
      <c r="BFH21" s="21"/>
      <c r="BFJ21" s="19"/>
      <c r="BFK21" s="20"/>
      <c r="BFL21" s="21"/>
      <c r="BFN21" s="19"/>
      <c r="BFO21" s="20"/>
      <c r="BFP21" s="21"/>
      <c r="BFR21" s="19"/>
      <c r="BFS21" s="20"/>
      <c r="BFT21" s="21"/>
      <c r="BFV21" s="19"/>
      <c r="BFW21" s="20"/>
      <c r="BFX21" s="21"/>
      <c r="BFZ21" s="19"/>
      <c r="BGA21" s="20"/>
      <c r="BGB21" s="21"/>
      <c r="BGD21" s="19"/>
      <c r="BGE21" s="20"/>
      <c r="BGF21" s="21"/>
      <c r="BGH21" s="19"/>
      <c r="BGI21" s="20"/>
      <c r="BGJ21" s="21"/>
      <c r="BGL21" s="19"/>
      <c r="BGM21" s="20"/>
      <c r="BGN21" s="21"/>
      <c r="BGP21" s="19"/>
      <c r="BGQ21" s="20"/>
      <c r="BGR21" s="21"/>
      <c r="BGT21" s="19"/>
      <c r="BGU21" s="20"/>
      <c r="BGV21" s="21"/>
      <c r="BGX21" s="19"/>
      <c r="BGY21" s="20"/>
      <c r="BGZ21" s="21"/>
      <c r="BHB21" s="19"/>
      <c r="BHC21" s="20"/>
      <c r="BHD21" s="21"/>
      <c r="BHF21" s="19"/>
      <c r="BHG21" s="20"/>
      <c r="BHH21" s="21"/>
      <c r="BHJ21" s="19"/>
      <c r="BHK21" s="20"/>
      <c r="BHL21" s="21"/>
      <c r="BHN21" s="19"/>
      <c r="BHO21" s="20"/>
      <c r="BHP21" s="21"/>
      <c r="BHR21" s="19"/>
      <c r="BHS21" s="20"/>
      <c r="BHT21" s="21"/>
      <c r="BHV21" s="19"/>
      <c r="BHW21" s="20"/>
      <c r="BHX21" s="21"/>
      <c r="BHZ21" s="19"/>
      <c r="BIA21" s="20"/>
      <c r="BIB21" s="21"/>
      <c r="BID21" s="19"/>
      <c r="BIE21" s="20"/>
      <c r="BIF21" s="21"/>
      <c r="BIH21" s="19"/>
      <c r="BII21" s="20"/>
      <c r="BIJ21" s="21"/>
      <c r="BIL21" s="19"/>
      <c r="BIM21" s="20"/>
      <c r="BIN21" s="21"/>
      <c r="BIP21" s="19"/>
      <c r="BIQ21" s="20"/>
      <c r="BIR21" s="21"/>
      <c r="BIT21" s="19"/>
      <c r="BIU21" s="20"/>
      <c r="BIV21" s="21"/>
      <c r="BIX21" s="19"/>
      <c r="BIY21" s="20"/>
      <c r="BIZ21" s="21"/>
      <c r="BJB21" s="19"/>
      <c r="BJC21" s="20"/>
      <c r="BJD21" s="21"/>
      <c r="BJF21" s="19"/>
      <c r="BJG21" s="20"/>
      <c r="BJH21" s="21"/>
      <c r="BJJ21" s="19"/>
      <c r="BJK21" s="20"/>
      <c r="BJL21" s="21"/>
      <c r="BJN21" s="19"/>
      <c r="BJO21" s="20"/>
      <c r="BJP21" s="21"/>
      <c r="BJR21" s="19"/>
      <c r="BJS21" s="20"/>
      <c r="BJT21" s="21"/>
      <c r="BJV21" s="19"/>
      <c r="BJW21" s="20"/>
      <c r="BJX21" s="21"/>
      <c r="BJZ21" s="19"/>
      <c r="BKA21" s="20"/>
      <c r="BKB21" s="21"/>
      <c r="BKD21" s="19"/>
      <c r="BKE21" s="20"/>
      <c r="BKF21" s="21"/>
      <c r="BKH21" s="19"/>
      <c r="BKI21" s="20"/>
      <c r="BKJ21" s="21"/>
      <c r="BKL21" s="19"/>
      <c r="BKM21" s="20"/>
      <c r="BKN21" s="21"/>
      <c r="BKP21" s="19"/>
      <c r="BKQ21" s="20"/>
      <c r="BKR21" s="21"/>
      <c r="BKT21" s="19"/>
      <c r="BKU21" s="20"/>
      <c r="BKV21" s="21"/>
      <c r="BKX21" s="19"/>
      <c r="BKY21" s="20"/>
      <c r="BKZ21" s="21"/>
      <c r="BLB21" s="19"/>
      <c r="BLC21" s="20"/>
      <c r="BLD21" s="21"/>
      <c r="BLF21" s="19"/>
      <c r="BLG21" s="20"/>
      <c r="BLH21" s="21"/>
      <c r="BLJ21" s="19"/>
      <c r="BLK21" s="20"/>
      <c r="BLL21" s="21"/>
      <c r="BLN21" s="19"/>
      <c r="BLO21" s="20"/>
      <c r="BLP21" s="21"/>
      <c r="BLR21" s="19"/>
      <c r="BLS21" s="20"/>
      <c r="BLT21" s="21"/>
      <c r="BLV21" s="19"/>
      <c r="BLW21" s="20"/>
      <c r="BLX21" s="21"/>
      <c r="BLZ21" s="19"/>
      <c r="BMA21" s="20"/>
      <c r="BMB21" s="21"/>
      <c r="BMD21" s="19"/>
      <c r="BME21" s="20"/>
      <c r="BMF21" s="21"/>
      <c r="BMH21" s="19"/>
      <c r="BMI21" s="20"/>
      <c r="BMJ21" s="21"/>
      <c r="BML21" s="19"/>
      <c r="BMM21" s="20"/>
      <c r="BMN21" s="21"/>
      <c r="BMP21" s="19"/>
      <c r="BMQ21" s="20"/>
      <c r="BMR21" s="21"/>
      <c r="BMT21" s="19"/>
      <c r="BMU21" s="20"/>
      <c r="BMV21" s="21"/>
      <c r="BMX21" s="19"/>
      <c r="BMY21" s="20"/>
      <c r="BMZ21" s="21"/>
      <c r="BNB21" s="19"/>
      <c r="BNC21" s="20"/>
      <c r="BND21" s="21"/>
      <c r="BNF21" s="19"/>
      <c r="BNG21" s="20"/>
      <c r="BNH21" s="21"/>
      <c r="BNJ21" s="19"/>
      <c r="BNK21" s="20"/>
      <c r="BNL21" s="21"/>
      <c r="BNN21" s="19"/>
      <c r="BNO21" s="20"/>
      <c r="BNP21" s="21"/>
      <c r="BNR21" s="19"/>
      <c r="BNS21" s="20"/>
      <c r="BNT21" s="21"/>
      <c r="BNV21" s="19"/>
      <c r="BNW21" s="20"/>
      <c r="BNX21" s="21"/>
      <c r="BNZ21" s="19"/>
      <c r="BOA21" s="20"/>
      <c r="BOB21" s="21"/>
      <c r="BOD21" s="19"/>
      <c r="BOE21" s="20"/>
      <c r="BOF21" s="21"/>
      <c r="BOH21" s="19"/>
      <c r="BOI21" s="20"/>
      <c r="BOJ21" s="21"/>
      <c r="BOL21" s="19"/>
      <c r="BOM21" s="20"/>
      <c r="BON21" s="21"/>
      <c r="BOP21" s="19"/>
      <c r="BOQ21" s="20"/>
      <c r="BOR21" s="21"/>
      <c r="BOT21" s="19"/>
      <c r="BOU21" s="20"/>
      <c r="BOV21" s="21"/>
      <c r="BOX21" s="19"/>
      <c r="BOY21" s="20"/>
      <c r="BOZ21" s="21"/>
      <c r="BPB21" s="19"/>
      <c r="BPC21" s="20"/>
      <c r="BPD21" s="21"/>
      <c r="BPF21" s="19"/>
      <c r="BPG21" s="20"/>
      <c r="BPH21" s="21"/>
      <c r="BPJ21" s="19"/>
      <c r="BPK21" s="20"/>
      <c r="BPL21" s="21"/>
      <c r="BPN21" s="19"/>
      <c r="BPO21" s="20"/>
      <c r="BPP21" s="21"/>
      <c r="BPR21" s="19"/>
      <c r="BPS21" s="20"/>
      <c r="BPT21" s="21"/>
      <c r="BPV21" s="19"/>
      <c r="BPW21" s="20"/>
      <c r="BPX21" s="21"/>
      <c r="BPZ21" s="19"/>
      <c r="BQA21" s="20"/>
      <c r="BQB21" s="21"/>
      <c r="BQD21" s="19"/>
      <c r="BQE21" s="20"/>
      <c r="BQF21" s="21"/>
      <c r="BQH21" s="19"/>
      <c r="BQI21" s="20"/>
      <c r="BQJ21" s="21"/>
      <c r="BQL21" s="19"/>
      <c r="BQM21" s="20"/>
      <c r="BQN21" s="21"/>
      <c r="BQP21" s="19"/>
      <c r="BQQ21" s="20"/>
      <c r="BQR21" s="21"/>
      <c r="BQT21" s="19"/>
      <c r="BQU21" s="20"/>
      <c r="BQV21" s="21"/>
      <c r="BQX21" s="19"/>
      <c r="BQY21" s="20"/>
      <c r="BQZ21" s="21"/>
      <c r="BRB21" s="19"/>
      <c r="BRC21" s="20"/>
      <c r="BRD21" s="21"/>
      <c r="BRF21" s="19"/>
      <c r="BRG21" s="20"/>
      <c r="BRH21" s="21"/>
      <c r="BRJ21" s="19"/>
      <c r="BRK21" s="20"/>
      <c r="BRL21" s="21"/>
      <c r="BRN21" s="19"/>
      <c r="BRO21" s="20"/>
      <c r="BRP21" s="21"/>
      <c r="BRR21" s="19"/>
      <c r="BRS21" s="20"/>
      <c r="BRT21" s="21"/>
      <c r="BRV21" s="19"/>
      <c r="BRW21" s="20"/>
      <c r="BRX21" s="21"/>
      <c r="BRZ21" s="19"/>
      <c r="BSA21" s="20"/>
      <c r="BSB21" s="21"/>
      <c r="BSD21" s="19"/>
      <c r="BSE21" s="20"/>
      <c r="BSF21" s="21"/>
      <c r="BSH21" s="19"/>
      <c r="BSI21" s="20"/>
      <c r="BSJ21" s="21"/>
      <c r="BSL21" s="19"/>
      <c r="BSM21" s="20"/>
      <c r="BSN21" s="21"/>
      <c r="BSP21" s="19"/>
      <c r="BSQ21" s="20"/>
      <c r="BSR21" s="21"/>
      <c r="BST21" s="19"/>
      <c r="BSU21" s="20"/>
      <c r="BSV21" s="21"/>
      <c r="BSX21" s="19"/>
      <c r="BSY21" s="20"/>
      <c r="BSZ21" s="21"/>
      <c r="BTB21" s="19"/>
      <c r="BTC21" s="20"/>
      <c r="BTD21" s="21"/>
      <c r="BTF21" s="19"/>
      <c r="BTG21" s="20"/>
      <c r="BTH21" s="21"/>
      <c r="BTJ21" s="19"/>
      <c r="BTK21" s="20"/>
      <c r="BTL21" s="21"/>
      <c r="BTN21" s="19"/>
      <c r="BTO21" s="20"/>
      <c r="BTP21" s="21"/>
      <c r="BTR21" s="19"/>
      <c r="BTS21" s="20"/>
      <c r="BTT21" s="21"/>
      <c r="BTV21" s="19"/>
      <c r="BTW21" s="20"/>
      <c r="BTX21" s="21"/>
      <c r="BTZ21" s="19"/>
      <c r="BUA21" s="20"/>
      <c r="BUB21" s="21"/>
      <c r="BUD21" s="19"/>
      <c r="BUE21" s="20"/>
      <c r="BUF21" s="21"/>
      <c r="BUH21" s="19"/>
      <c r="BUI21" s="20"/>
      <c r="BUJ21" s="21"/>
      <c r="BUL21" s="19"/>
      <c r="BUM21" s="20"/>
      <c r="BUN21" s="21"/>
      <c r="BUP21" s="19"/>
      <c r="BUQ21" s="20"/>
      <c r="BUR21" s="21"/>
      <c r="BUT21" s="19"/>
      <c r="BUU21" s="20"/>
      <c r="BUV21" s="21"/>
      <c r="BUX21" s="19"/>
      <c r="BUY21" s="20"/>
      <c r="BUZ21" s="21"/>
      <c r="BVB21" s="19"/>
      <c r="BVC21" s="20"/>
      <c r="BVD21" s="21"/>
      <c r="BVF21" s="19"/>
      <c r="BVG21" s="20"/>
      <c r="BVH21" s="21"/>
      <c r="BVJ21" s="19"/>
      <c r="BVK21" s="20"/>
      <c r="BVL21" s="21"/>
      <c r="BVN21" s="19"/>
      <c r="BVO21" s="20"/>
      <c r="BVP21" s="21"/>
      <c r="BVR21" s="19"/>
      <c r="BVS21" s="20"/>
      <c r="BVT21" s="21"/>
      <c r="BVV21" s="19"/>
      <c r="BVW21" s="20"/>
      <c r="BVX21" s="21"/>
      <c r="BVZ21" s="19"/>
      <c r="BWA21" s="20"/>
      <c r="BWB21" s="21"/>
      <c r="BWD21" s="19"/>
      <c r="BWE21" s="20"/>
      <c r="BWF21" s="21"/>
      <c r="BWH21" s="19"/>
      <c r="BWI21" s="20"/>
      <c r="BWJ21" s="21"/>
      <c r="BWL21" s="19"/>
      <c r="BWM21" s="20"/>
      <c r="BWN21" s="21"/>
      <c r="BWP21" s="19"/>
      <c r="BWQ21" s="20"/>
      <c r="BWR21" s="21"/>
      <c r="BWT21" s="19"/>
      <c r="BWU21" s="20"/>
      <c r="BWV21" s="21"/>
      <c r="BWX21" s="19"/>
      <c r="BWY21" s="20"/>
      <c r="BWZ21" s="21"/>
      <c r="BXB21" s="19"/>
      <c r="BXC21" s="20"/>
      <c r="BXD21" s="21"/>
      <c r="BXF21" s="19"/>
      <c r="BXG21" s="20"/>
      <c r="BXH21" s="21"/>
      <c r="BXJ21" s="19"/>
      <c r="BXK21" s="20"/>
      <c r="BXL21" s="21"/>
      <c r="BXN21" s="19"/>
      <c r="BXO21" s="20"/>
      <c r="BXP21" s="21"/>
      <c r="BXR21" s="19"/>
      <c r="BXS21" s="20"/>
      <c r="BXT21" s="21"/>
      <c r="BXV21" s="19"/>
      <c r="BXW21" s="20"/>
      <c r="BXX21" s="21"/>
      <c r="BXZ21" s="19"/>
      <c r="BYA21" s="20"/>
      <c r="BYB21" s="21"/>
      <c r="BYD21" s="19"/>
      <c r="BYE21" s="20"/>
      <c r="BYF21" s="21"/>
      <c r="BYH21" s="19"/>
      <c r="BYI21" s="20"/>
      <c r="BYJ21" s="21"/>
      <c r="BYL21" s="19"/>
      <c r="BYM21" s="20"/>
      <c r="BYN21" s="21"/>
      <c r="BYP21" s="19"/>
      <c r="BYQ21" s="20"/>
      <c r="BYR21" s="21"/>
      <c r="BYT21" s="19"/>
      <c r="BYU21" s="20"/>
      <c r="BYV21" s="21"/>
      <c r="BYX21" s="19"/>
      <c r="BYY21" s="20"/>
      <c r="BYZ21" s="21"/>
      <c r="BZB21" s="19"/>
      <c r="BZC21" s="20"/>
      <c r="BZD21" s="21"/>
      <c r="BZF21" s="19"/>
      <c r="BZG21" s="20"/>
      <c r="BZH21" s="21"/>
      <c r="BZJ21" s="19"/>
      <c r="BZK21" s="20"/>
      <c r="BZL21" s="21"/>
      <c r="BZN21" s="19"/>
      <c r="BZO21" s="20"/>
      <c r="BZP21" s="21"/>
      <c r="BZR21" s="19"/>
      <c r="BZS21" s="20"/>
      <c r="BZT21" s="21"/>
      <c r="BZV21" s="19"/>
      <c r="BZW21" s="20"/>
      <c r="BZX21" s="21"/>
      <c r="BZZ21" s="19"/>
      <c r="CAA21" s="20"/>
      <c r="CAB21" s="21"/>
      <c r="CAD21" s="19"/>
      <c r="CAE21" s="20"/>
      <c r="CAF21" s="21"/>
      <c r="CAH21" s="19"/>
      <c r="CAI21" s="20"/>
      <c r="CAJ21" s="21"/>
      <c r="CAL21" s="19"/>
      <c r="CAM21" s="20"/>
      <c r="CAN21" s="21"/>
      <c r="CAP21" s="19"/>
      <c r="CAQ21" s="20"/>
      <c r="CAR21" s="21"/>
      <c r="CAT21" s="19"/>
      <c r="CAU21" s="20"/>
      <c r="CAV21" s="21"/>
      <c r="CAX21" s="19"/>
      <c r="CAY21" s="20"/>
      <c r="CAZ21" s="21"/>
      <c r="CBB21" s="19"/>
      <c r="CBC21" s="20"/>
      <c r="CBD21" s="21"/>
      <c r="CBF21" s="19"/>
      <c r="CBG21" s="20"/>
      <c r="CBH21" s="21"/>
      <c r="CBJ21" s="19"/>
      <c r="CBK21" s="20"/>
      <c r="CBL21" s="21"/>
      <c r="CBN21" s="19"/>
      <c r="CBO21" s="20"/>
      <c r="CBP21" s="21"/>
      <c r="CBR21" s="19"/>
      <c r="CBS21" s="20"/>
      <c r="CBT21" s="21"/>
      <c r="CBV21" s="19"/>
      <c r="CBW21" s="20"/>
      <c r="CBX21" s="21"/>
      <c r="CBZ21" s="19"/>
      <c r="CCA21" s="20"/>
      <c r="CCB21" s="21"/>
      <c r="CCD21" s="19"/>
      <c r="CCE21" s="20"/>
      <c r="CCF21" s="21"/>
      <c r="CCH21" s="19"/>
      <c r="CCI21" s="20"/>
      <c r="CCJ21" s="21"/>
      <c r="CCL21" s="19"/>
      <c r="CCM21" s="20"/>
      <c r="CCN21" s="21"/>
      <c r="CCP21" s="19"/>
      <c r="CCQ21" s="20"/>
      <c r="CCR21" s="21"/>
      <c r="CCT21" s="19"/>
      <c r="CCU21" s="20"/>
      <c r="CCV21" s="21"/>
      <c r="CCX21" s="19"/>
      <c r="CCY21" s="20"/>
      <c r="CCZ21" s="21"/>
      <c r="CDB21" s="19"/>
      <c r="CDC21" s="20"/>
      <c r="CDD21" s="21"/>
      <c r="CDF21" s="19"/>
      <c r="CDG21" s="20"/>
      <c r="CDH21" s="21"/>
      <c r="CDJ21" s="19"/>
      <c r="CDK21" s="20"/>
      <c r="CDL21" s="21"/>
      <c r="CDN21" s="19"/>
      <c r="CDO21" s="20"/>
      <c r="CDP21" s="21"/>
      <c r="CDR21" s="19"/>
      <c r="CDS21" s="20"/>
      <c r="CDT21" s="21"/>
      <c r="CDV21" s="19"/>
      <c r="CDW21" s="20"/>
      <c r="CDX21" s="21"/>
      <c r="CDZ21" s="19"/>
      <c r="CEA21" s="20"/>
      <c r="CEB21" s="21"/>
      <c r="CED21" s="19"/>
      <c r="CEE21" s="20"/>
      <c r="CEF21" s="21"/>
      <c r="CEH21" s="19"/>
      <c r="CEI21" s="20"/>
      <c r="CEJ21" s="21"/>
      <c r="CEL21" s="19"/>
      <c r="CEM21" s="20"/>
      <c r="CEN21" s="21"/>
      <c r="CEP21" s="19"/>
      <c r="CEQ21" s="20"/>
      <c r="CER21" s="21"/>
      <c r="CET21" s="19"/>
      <c r="CEU21" s="20"/>
      <c r="CEV21" s="21"/>
      <c r="CEX21" s="19"/>
      <c r="CEY21" s="20"/>
      <c r="CEZ21" s="21"/>
      <c r="CFB21" s="19"/>
      <c r="CFC21" s="20"/>
      <c r="CFD21" s="21"/>
      <c r="CFF21" s="19"/>
      <c r="CFG21" s="20"/>
      <c r="CFH21" s="21"/>
      <c r="CFJ21" s="19"/>
      <c r="CFK21" s="20"/>
      <c r="CFL21" s="21"/>
      <c r="CFN21" s="19"/>
      <c r="CFO21" s="20"/>
      <c r="CFP21" s="21"/>
      <c r="CFR21" s="19"/>
      <c r="CFS21" s="20"/>
      <c r="CFT21" s="21"/>
      <c r="CFV21" s="19"/>
      <c r="CFW21" s="20"/>
      <c r="CFX21" s="21"/>
      <c r="CFZ21" s="19"/>
      <c r="CGA21" s="20"/>
      <c r="CGB21" s="21"/>
      <c r="CGD21" s="19"/>
      <c r="CGE21" s="20"/>
      <c r="CGF21" s="21"/>
      <c r="CGH21" s="19"/>
      <c r="CGI21" s="20"/>
      <c r="CGJ21" s="21"/>
      <c r="CGL21" s="19"/>
      <c r="CGM21" s="20"/>
      <c r="CGN21" s="21"/>
      <c r="CGP21" s="19"/>
      <c r="CGQ21" s="20"/>
      <c r="CGR21" s="21"/>
      <c r="CGT21" s="19"/>
      <c r="CGU21" s="20"/>
      <c r="CGV21" s="21"/>
      <c r="CGX21" s="19"/>
      <c r="CGY21" s="20"/>
      <c r="CGZ21" s="21"/>
      <c r="CHB21" s="19"/>
      <c r="CHC21" s="20"/>
      <c r="CHD21" s="21"/>
      <c r="CHF21" s="19"/>
      <c r="CHG21" s="20"/>
      <c r="CHH21" s="21"/>
      <c r="CHJ21" s="19"/>
      <c r="CHK21" s="20"/>
      <c r="CHL21" s="21"/>
      <c r="CHN21" s="19"/>
      <c r="CHO21" s="20"/>
      <c r="CHP21" s="21"/>
      <c r="CHR21" s="19"/>
      <c r="CHS21" s="20"/>
      <c r="CHT21" s="21"/>
      <c r="CHV21" s="19"/>
      <c r="CHW21" s="20"/>
      <c r="CHX21" s="21"/>
      <c r="CHZ21" s="19"/>
      <c r="CIA21" s="20"/>
      <c r="CIB21" s="21"/>
      <c r="CID21" s="19"/>
      <c r="CIE21" s="20"/>
      <c r="CIF21" s="21"/>
      <c r="CIH21" s="19"/>
      <c r="CII21" s="20"/>
      <c r="CIJ21" s="21"/>
      <c r="CIL21" s="19"/>
      <c r="CIM21" s="20"/>
      <c r="CIN21" s="21"/>
      <c r="CIP21" s="19"/>
      <c r="CIQ21" s="20"/>
      <c r="CIR21" s="21"/>
      <c r="CIT21" s="19"/>
      <c r="CIU21" s="20"/>
      <c r="CIV21" s="21"/>
      <c r="CIX21" s="19"/>
      <c r="CIY21" s="20"/>
      <c r="CIZ21" s="21"/>
      <c r="CJB21" s="19"/>
      <c r="CJC21" s="20"/>
      <c r="CJD21" s="21"/>
      <c r="CJF21" s="19"/>
      <c r="CJG21" s="20"/>
      <c r="CJH21" s="21"/>
      <c r="CJJ21" s="19"/>
      <c r="CJK21" s="20"/>
      <c r="CJL21" s="21"/>
      <c r="CJN21" s="19"/>
      <c r="CJO21" s="20"/>
      <c r="CJP21" s="21"/>
      <c r="CJR21" s="19"/>
      <c r="CJS21" s="20"/>
      <c r="CJT21" s="21"/>
      <c r="CJV21" s="19"/>
      <c r="CJW21" s="20"/>
      <c r="CJX21" s="21"/>
      <c r="CJZ21" s="19"/>
      <c r="CKA21" s="20"/>
      <c r="CKB21" s="21"/>
      <c r="CKD21" s="19"/>
      <c r="CKE21" s="20"/>
      <c r="CKF21" s="21"/>
      <c r="CKH21" s="19"/>
      <c r="CKI21" s="20"/>
      <c r="CKJ21" s="21"/>
      <c r="CKL21" s="19"/>
      <c r="CKM21" s="20"/>
      <c r="CKN21" s="21"/>
      <c r="CKP21" s="19"/>
      <c r="CKQ21" s="20"/>
      <c r="CKR21" s="21"/>
      <c r="CKT21" s="19"/>
      <c r="CKU21" s="20"/>
      <c r="CKV21" s="21"/>
      <c r="CKX21" s="19"/>
      <c r="CKY21" s="20"/>
      <c r="CKZ21" s="21"/>
      <c r="CLB21" s="19"/>
      <c r="CLC21" s="20"/>
      <c r="CLD21" s="21"/>
      <c r="CLF21" s="19"/>
      <c r="CLG21" s="20"/>
      <c r="CLH21" s="21"/>
      <c r="CLJ21" s="19"/>
      <c r="CLK21" s="20"/>
      <c r="CLL21" s="21"/>
      <c r="CLN21" s="19"/>
      <c r="CLO21" s="20"/>
      <c r="CLP21" s="21"/>
      <c r="CLR21" s="19"/>
      <c r="CLS21" s="20"/>
      <c r="CLT21" s="21"/>
      <c r="CLV21" s="19"/>
      <c r="CLW21" s="20"/>
      <c r="CLX21" s="21"/>
      <c r="CLZ21" s="19"/>
      <c r="CMA21" s="20"/>
      <c r="CMB21" s="21"/>
      <c r="CMD21" s="19"/>
      <c r="CME21" s="20"/>
      <c r="CMF21" s="21"/>
      <c r="CMH21" s="19"/>
      <c r="CMI21" s="20"/>
      <c r="CMJ21" s="21"/>
      <c r="CML21" s="19"/>
      <c r="CMM21" s="20"/>
      <c r="CMN21" s="21"/>
      <c r="CMP21" s="19"/>
      <c r="CMQ21" s="20"/>
      <c r="CMR21" s="21"/>
      <c r="CMT21" s="19"/>
      <c r="CMU21" s="20"/>
      <c r="CMV21" s="21"/>
      <c r="CMX21" s="19"/>
      <c r="CMY21" s="20"/>
      <c r="CMZ21" s="21"/>
      <c r="CNB21" s="19"/>
      <c r="CNC21" s="20"/>
      <c r="CND21" s="21"/>
      <c r="CNF21" s="19"/>
      <c r="CNG21" s="20"/>
      <c r="CNH21" s="21"/>
      <c r="CNJ21" s="19"/>
      <c r="CNK21" s="20"/>
      <c r="CNL21" s="21"/>
      <c r="CNN21" s="19"/>
      <c r="CNO21" s="20"/>
      <c r="CNP21" s="21"/>
      <c r="CNR21" s="19"/>
      <c r="CNS21" s="20"/>
      <c r="CNT21" s="21"/>
      <c r="CNV21" s="19"/>
      <c r="CNW21" s="20"/>
      <c r="CNX21" s="21"/>
      <c r="CNZ21" s="19"/>
      <c r="COA21" s="20"/>
      <c r="COB21" s="21"/>
      <c r="COD21" s="19"/>
      <c r="COE21" s="20"/>
      <c r="COF21" s="21"/>
      <c r="COH21" s="19"/>
      <c r="COI21" s="20"/>
      <c r="COJ21" s="21"/>
      <c r="COL21" s="19"/>
      <c r="COM21" s="20"/>
      <c r="CON21" s="21"/>
      <c r="COP21" s="19"/>
      <c r="COQ21" s="20"/>
      <c r="COR21" s="21"/>
      <c r="COT21" s="19"/>
      <c r="COU21" s="20"/>
      <c r="COV21" s="21"/>
      <c r="COX21" s="19"/>
      <c r="COY21" s="20"/>
      <c r="COZ21" s="21"/>
      <c r="CPB21" s="19"/>
      <c r="CPC21" s="20"/>
      <c r="CPD21" s="21"/>
      <c r="CPF21" s="19"/>
      <c r="CPG21" s="20"/>
      <c r="CPH21" s="21"/>
      <c r="CPJ21" s="19"/>
      <c r="CPK21" s="20"/>
      <c r="CPL21" s="21"/>
      <c r="CPN21" s="19"/>
      <c r="CPO21" s="20"/>
      <c r="CPP21" s="21"/>
      <c r="CPR21" s="19"/>
      <c r="CPS21" s="20"/>
      <c r="CPT21" s="21"/>
      <c r="CPV21" s="19"/>
      <c r="CPW21" s="20"/>
      <c r="CPX21" s="21"/>
      <c r="CPZ21" s="19"/>
      <c r="CQA21" s="20"/>
      <c r="CQB21" s="21"/>
      <c r="CQD21" s="19"/>
      <c r="CQE21" s="20"/>
      <c r="CQF21" s="21"/>
      <c r="CQH21" s="19"/>
      <c r="CQI21" s="20"/>
      <c r="CQJ21" s="21"/>
      <c r="CQL21" s="19"/>
      <c r="CQM21" s="20"/>
      <c r="CQN21" s="21"/>
      <c r="CQP21" s="19"/>
      <c r="CQQ21" s="20"/>
      <c r="CQR21" s="21"/>
      <c r="CQT21" s="19"/>
      <c r="CQU21" s="20"/>
      <c r="CQV21" s="21"/>
      <c r="CQX21" s="19"/>
      <c r="CQY21" s="20"/>
      <c r="CQZ21" s="21"/>
      <c r="CRB21" s="19"/>
      <c r="CRC21" s="20"/>
      <c r="CRD21" s="21"/>
      <c r="CRF21" s="19"/>
      <c r="CRG21" s="20"/>
      <c r="CRH21" s="21"/>
      <c r="CRJ21" s="19"/>
      <c r="CRK21" s="20"/>
      <c r="CRL21" s="21"/>
      <c r="CRN21" s="19"/>
      <c r="CRO21" s="20"/>
      <c r="CRP21" s="21"/>
      <c r="CRR21" s="19"/>
      <c r="CRS21" s="20"/>
      <c r="CRT21" s="21"/>
      <c r="CRV21" s="19"/>
      <c r="CRW21" s="20"/>
      <c r="CRX21" s="21"/>
      <c r="CRZ21" s="19"/>
      <c r="CSA21" s="20"/>
      <c r="CSB21" s="21"/>
      <c r="CSD21" s="19"/>
      <c r="CSE21" s="20"/>
      <c r="CSF21" s="21"/>
      <c r="CSH21" s="19"/>
      <c r="CSI21" s="20"/>
      <c r="CSJ21" s="21"/>
      <c r="CSL21" s="19"/>
      <c r="CSM21" s="20"/>
      <c r="CSN21" s="21"/>
      <c r="CSP21" s="19"/>
      <c r="CSQ21" s="20"/>
      <c r="CSR21" s="21"/>
      <c r="CST21" s="19"/>
      <c r="CSU21" s="20"/>
      <c r="CSV21" s="21"/>
      <c r="CSX21" s="19"/>
      <c r="CSY21" s="20"/>
      <c r="CSZ21" s="21"/>
      <c r="CTB21" s="19"/>
      <c r="CTC21" s="20"/>
      <c r="CTD21" s="21"/>
      <c r="CTF21" s="19"/>
      <c r="CTG21" s="20"/>
      <c r="CTH21" s="21"/>
      <c r="CTJ21" s="19"/>
      <c r="CTK21" s="20"/>
      <c r="CTL21" s="21"/>
      <c r="CTN21" s="19"/>
      <c r="CTO21" s="20"/>
      <c r="CTP21" s="21"/>
      <c r="CTR21" s="19"/>
      <c r="CTS21" s="20"/>
      <c r="CTT21" s="21"/>
      <c r="CTV21" s="19"/>
      <c r="CTW21" s="20"/>
      <c r="CTX21" s="21"/>
      <c r="CTZ21" s="19"/>
      <c r="CUA21" s="20"/>
      <c r="CUB21" s="21"/>
      <c r="CUD21" s="19"/>
      <c r="CUE21" s="20"/>
      <c r="CUF21" s="21"/>
      <c r="CUH21" s="19"/>
      <c r="CUI21" s="20"/>
      <c r="CUJ21" s="21"/>
      <c r="CUL21" s="19"/>
      <c r="CUM21" s="20"/>
      <c r="CUN21" s="21"/>
      <c r="CUP21" s="19"/>
      <c r="CUQ21" s="20"/>
      <c r="CUR21" s="21"/>
      <c r="CUT21" s="19"/>
      <c r="CUU21" s="20"/>
      <c r="CUV21" s="21"/>
      <c r="CUX21" s="19"/>
      <c r="CUY21" s="20"/>
      <c r="CUZ21" s="21"/>
      <c r="CVB21" s="19"/>
      <c r="CVC21" s="20"/>
      <c r="CVD21" s="21"/>
      <c r="CVF21" s="19"/>
      <c r="CVG21" s="20"/>
      <c r="CVH21" s="21"/>
      <c r="CVJ21" s="19"/>
      <c r="CVK21" s="20"/>
      <c r="CVL21" s="21"/>
      <c r="CVN21" s="19"/>
      <c r="CVO21" s="20"/>
      <c r="CVP21" s="21"/>
      <c r="CVR21" s="19"/>
      <c r="CVS21" s="20"/>
      <c r="CVT21" s="21"/>
      <c r="CVV21" s="19"/>
      <c r="CVW21" s="20"/>
      <c r="CVX21" s="21"/>
      <c r="CVZ21" s="19"/>
      <c r="CWA21" s="20"/>
      <c r="CWB21" s="21"/>
      <c r="CWD21" s="19"/>
      <c r="CWE21" s="20"/>
      <c r="CWF21" s="21"/>
      <c r="CWH21" s="19"/>
      <c r="CWI21" s="20"/>
      <c r="CWJ21" s="21"/>
      <c r="CWL21" s="19"/>
      <c r="CWM21" s="20"/>
      <c r="CWN21" s="21"/>
      <c r="CWP21" s="19"/>
      <c r="CWQ21" s="20"/>
      <c r="CWR21" s="21"/>
      <c r="CWT21" s="19"/>
      <c r="CWU21" s="20"/>
      <c r="CWV21" s="21"/>
      <c r="CWX21" s="19"/>
      <c r="CWY21" s="20"/>
      <c r="CWZ21" s="21"/>
      <c r="CXB21" s="19"/>
      <c r="CXC21" s="20"/>
      <c r="CXD21" s="21"/>
      <c r="CXF21" s="19"/>
      <c r="CXG21" s="20"/>
      <c r="CXH21" s="21"/>
      <c r="CXJ21" s="19"/>
      <c r="CXK21" s="20"/>
      <c r="CXL21" s="21"/>
      <c r="CXN21" s="19"/>
      <c r="CXO21" s="20"/>
      <c r="CXP21" s="21"/>
      <c r="CXR21" s="19"/>
      <c r="CXS21" s="20"/>
      <c r="CXT21" s="21"/>
      <c r="CXV21" s="19"/>
      <c r="CXW21" s="20"/>
      <c r="CXX21" s="21"/>
      <c r="CXZ21" s="19"/>
      <c r="CYA21" s="20"/>
      <c r="CYB21" s="21"/>
      <c r="CYD21" s="19"/>
      <c r="CYE21" s="20"/>
      <c r="CYF21" s="21"/>
      <c r="CYH21" s="19"/>
      <c r="CYI21" s="20"/>
      <c r="CYJ21" s="21"/>
      <c r="CYL21" s="19"/>
      <c r="CYM21" s="20"/>
      <c r="CYN21" s="21"/>
      <c r="CYP21" s="19"/>
      <c r="CYQ21" s="20"/>
      <c r="CYR21" s="21"/>
      <c r="CYT21" s="19"/>
      <c r="CYU21" s="20"/>
      <c r="CYV21" s="21"/>
      <c r="CYX21" s="19"/>
      <c r="CYY21" s="20"/>
      <c r="CYZ21" s="21"/>
      <c r="CZB21" s="19"/>
      <c r="CZC21" s="20"/>
      <c r="CZD21" s="21"/>
      <c r="CZF21" s="19"/>
      <c r="CZG21" s="20"/>
      <c r="CZH21" s="21"/>
      <c r="CZJ21" s="19"/>
      <c r="CZK21" s="20"/>
      <c r="CZL21" s="21"/>
      <c r="CZN21" s="19"/>
      <c r="CZO21" s="20"/>
      <c r="CZP21" s="21"/>
      <c r="CZR21" s="19"/>
      <c r="CZS21" s="20"/>
      <c r="CZT21" s="21"/>
      <c r="CZV21" s="19"/>
      <c r="CZW21" s="20"/>
      <c r="CZX21" s="21"/>
      <c r="CZZ21" s="19"/>
      <c r="DAA21" s="20"/>
      <c r="DAB21" s="21"/>
      <c r="DAD21" s="19"/>
      <c r="DAE21" s="20"/>
      <c r="DAF21" s="21"/>
      <c r="DAH21" s="19"/>
      <c r="DAI21" s="20"/>
      <c r="DAJ21" s="21"/>
      <c r="DAL21" s="19"/>
      <c r="DAM21" s="20"/>
      <c r="DAN21" s="21"/>
      <c r="DAP21" s="19"/>
      <c r="DAQ21" s="20"/>
      <c r="DAR21" s="21"/>
      <c r="DAT21" s="19"/>
      <c r="DAU21" s="20"/>
      <c r="DAV21" s="21"/>
      <c r="DAX21" s="19"/>
      <c r="DAY21" s="20"/>
      <c r="DAZ21" s="21"/>
      <c r="DBB21" s="19"/>
      <c r="DBC21" s="20"/>
      <c r="DBD21" s="21"/>
      <c r="DBF21" s="19"/>
      <c r="DBG21" s="20"/>
      <c r="DBH21" s="21"/>
      <c r="DBJ21" s="19"/>
      <c r="DBK21" s="20"/>
      <c r="DBL21" s="21"/>
      <c r="DBN21" s="19"/>
      <c r="DBO21" s="20"/>
      <c r="DBP21" s="21"/>
      <c r="DBR21" s="19"/>
      <c r="DBS21" s="20"/>
      <c r="DBT21" s="21"/>
      <c r="DBV21" s="19"/>
      <c r="DBW21" s="20"/>
      <c r="DBX21" s="21"/>
      <c r="DBZ21" s="19"/>
      <c r="DCA21" s="20"/>
      <c r="DCB21" s="21"/>
      <c r="DCD21" s="19"/>
      <c r="DCE21" s="20"/>
      <c r="DCF21" s="21"/>
      <c r="DCH21" s="19"/>
      <c r="DCI21" s="20"/>
      <c r="DCJ21" s="21"/>
      <c r="DCL21" s="19"/>
      <c r="DCM21" s="20"/>
      <c r="DCN21" s="21"/>
      <c r="DCP21" s="19"/>
      <c r="DCQ21" s="20"/>
      <c r="DCR21" s="21"/>
      <c r="DCT21" s="19"/>
      <c r="DCU21" s="20"/>
      <c r="DCV21" s="21"/>
      <c r="DCX21" s="19"/>
      <c r="DCY21" s="20"/>
      <c r="DCZ21" s="21"/>
      <c r="DDB21" s="19"/>
      <c r="DDC21" s="20"/>
      <c r="DDD21" s="21"/>
      <c r="DDF21" s="19"/>
      <c r="DDG21" s="20"/>
      <c r="DDH21" s="21"/>
      <c r="DDJ21" s="19"/>
      <c r="DDK21" s="20"/>
      <c r="DDL21" s="21"/>
      <c r="DDN21" s="19"/>
      <c r="DDO21" s="20"/>
      <c r="DDP21" s="21"/>
      <c r="DDR21" s="19"/>
      <c r="DDS21" s="20"/>
      <c r="DDT21" s="21"/>
      <c r="DDV21" s="19"/>
      <c r="DDW21" s="20"/>
      <c r="DDX21" s="21"/>
      <c r="DDZ21" s="19"/>
      <c r="DEA21" s="20"/>
      <c r="DEB21" s="21"/>
      <c r="DED21" s="19"/>
      <c r="DEE21" s="20"/>
      <c r="DEF21" s="21"/>
      <c r="DEH21" s="19"/>
      <c r="DEI21" s="20"/>
      <c r="DEJ21" s="21"/>
      <c r="DEL21" s="19"/>
      <c r="DEM21" s="20"/>
      <c r="DEN21" s="21"/>
      <c r="DEP21" s="19"/>
      <c r="DEQ21" s="20"/>
      <c r="DER21" s="21"/>
      <c r="DET21" s="19"/>
      <c r="DEU21" s="20"/>
      <c r="DEV21" s="21"/>
      <c r="DEX21" s="19"/>
      <c r="DEY21" s="20"/>
      <c r="DEZ21" s="21"/>
      <c r="DFB21" s="19"/>
      <c r="DFC21" s="20"/>
      <c r="DFD21" s="21"/>
      <c r="DFF21" s="19"/>
      <c r="DFG21" s="20"/>
      <c r="DFH21" s="21"/>
      <c r="DFJ21" s="19"/>
      <c r="DFK21" s="20"/>
      <c r="DFL21" s="21"/>
      <c r="DFN21" s="19"/>
      <c r="DFO21" s="20"/>
      <c r="DFP21" s="21"/>
      <c r="DFR21" s="19"/>
      <c r="DFS21" s="20"/>
      <c r="DFT21" s="21"/>
      <c r="DFV21" s="19"/>
      <c r="DFW21" s="20"/>
      <c r="DFX21" s="21"/>
      <c r="DFZ21" s="19"/>
      <c r="DGA21" s="20"/>
      <c r="DGB21" s="21"/>
      <c r="DGD21" s="19"/>
      <c r="DGE21" s="20"/>
      <c r="DGF21" s="21"/>
      <c r="DGH21" s="19"/>
      <c r="DGI21" s="20"/>
      <c r="DGJ21" s="21"/>
      <c r="DGL21" s="19"/>
      <c r="DGM21" s="20"/>
      <c r="DGN21" s="21"/>
      <c r="DGP21" s="19"/>
      <c r="DGQ21" s="20"/>
      <c r="DGR21" s="21"/>
      <c r="DGT21" s="19"/>
      <c r="DGU21" s="20"/>
      <c r="DGV21" s="21"/>
      <c r="DGX21" s="19"/>
      <c r="DGY21" s="20"/>
      <c r="DGZ21" s="21"/>
      <c r="DHB21" s="19"/>
      <c r="DHC21" s="20"/>
      <c r="DHD21" s="21"/>
      <c r="DHF21" s="19"/>
      <c r="DHG21" s="20"/>
      <c r="DHH21" s="21"/>
      <c r="DHJ21" s="19"/>
      <c r="DHK21" s="20"/>
      <c r="DHL21" s="21"/>
      <c r="DHN21" s="19"/>
      <c r="DHO21" s="20"/>
      <c r="DHP21" s="21"/>
      <c r="DHR21" s="19"/>
      <c r="DHS21" s="20"/>
      <c r="DHT21" s="21"/>
      <c r="DHV21" s="19"/>
      <c r="DHW21" s="20"/>
      <c r="DHX21" s="21"/>
      <c r="DHZ21" s="19"/>
      <c r="DIA21" s="20"/>
      <c r="DIB21" s="21"/>
      <c r="DID21" s="19"/>
      <c r="DIE21" s="20"/>
      <c r="DIF21" s="21"/>
      <c r="DIH21" s="19"/>
      <c r="DII21" s="20"/>
      <c r="DIJ21" s="21"/>
      <c r="DIL21" s="19"/>
      <c r="DIM21" s="20"/>
      <c r="DIN21" s="21"/>
      <c r="DIP21" s="19"/>
      <c r="DIQ21" s="20"/>
      <c r="DIR21" s="21"/>
      <c r="DIT21" s="19"/>
      <c r="DIU21" s="20"/>
      <c r="DIV21" s="21"/>
      <c r="DIX21" s="19"/>
      <c r="DIY21" s="20"/>
      <c r="DIZ21" s="21"/>
      <c r="DJB21" s="19"/>
      <c r="DJC21" s="20"/>
      <c r="DJD21" s="21"/>
      <c r="DJF21" s="19"/>
      <c r="DJG21" s="20"/>
      <c r="DJH21" s="21"/>
      <c r="DJJ21" s="19"/>
      <c r="DJK21" s="20"/>
      <c r="DJL21" s="21"/>
      <c r="DJN21" s="19"/>
      <c r="DJO21" s="20"/>
      <c r="DJP21" s="21"/>
      <c r="DJR21" s="19"/>
      <c r="DJS21" s="20"/>
      <c r="DJT21" s="21"/>
      <c r="DJV21" s="19"/>
      <c r="DJW21" s="20"/>
      <c r="DJX21" s="21"/>
      <c r="DJZ21" s="19"/>
      <c r="DKA21" s="20"/>
      <c r="DKB21" s="21"/>
      <c r="DKD21" s="19"/>
      <c r="DKE21" s="20"/>
      <c r="DKF21" s="21"/>
      <c r="DKH21" s="19"/>
      <c r="DKI21" s="20"/>
      <c r="DKJ21" s="21"/>
      <c r="DKL21" s="19"/>
      <c r="DKM21" s="20"/>
      <c r="DKN21" s="21"/>
      <c r="DKP21" s="19"/>
      <c r="DKQ21" s="20"/>
      <c r="DKR21" s="21"/>
      <c r="DKT21" s="19"/>
      <c r="DKU21" s="20"/>
      <c r="DKV21" s="21"/>
      <c r="DKX21" s="19"/>
      <c r="DKY21" s="20"/>
      <c r="DKZ21" s="21"/>
      <c r="DLB21" s="19"/>
      <c r="DLC21" s="20"/>
      <c r="DLD21" s="21"/>
      <c r="DLF21" s="19"/>
      <c r="DLG21" s="20"/>
      <c r="DLH21" s="21"/>
      <c r="DLJ21" s="19"/>
      <c r="DLK21" s="20"/>
      <c r="DLL21" s="21"/>
      <c r="DLN21" s="19"/>
      <c r="DLO21" s="20"/>
      <c r="DLP21" s="21"/>
      <c r="DLR21" s="19"/>
      <c r="DLS21" s="20"/>
      <c r="DLT21" s="21"/>
      <c r="DLV21" s="19"/>
      <c r="DLW21" s="20"/>
      <c r="DLX21" s="21"/>
      <c r="DLZ21" s="19"/>
      <c r="DMA21" s="20"/>
      <c r="DMB21" s="21"/>
      <c r="DMD21" s="19"/>
      <c r="DME21" s="20"/>
      <c r="DMF21" s="21"/>
      <c r="DMH21" s="19"/>
      <c r="DMI21" s="20"/>
      <c r="DMJ21" s="21"/>
      <c r="DML21" s="19"/>
      <c r="DMM21" s="20"/>
      <c r="DMN21" s="21"/>
      <c r="DMP21" s="19"/>
      <c r="DMQ21" s="20"/>
      <c r="DMR21" s="21"/>
      <c r="DMT21" s="19"/>
      <c r="DMU21" s="20"/>
      <c r="DMV21" s="21"/>
      <c r="DMX21" s="19"/>
      <c r="DMY21" s="20"/>
      <c r="DMZ21" s="21"/>
      <c r="DNB21" s="19"/>
      <c r="DNC21" s="20"/>
      <c r="DND21" s="21"/>
      <c r="DNF21" s="19"/>
      <c r="DNG21" s="20"/>
      <c r="DNH21" s="21"/>
      <c r="DNJ21" s="19"/>
      <c r="DNK21" s="20"/>
      <c r="DNL21" s="21"/>
      <c r="DNN21" s="19"/>
      <c r="DNO21" s="20"/>
      <c r="DNP21" s="21"/>
      <c r="DNR21" s="19"/>
      <c r="DNS21" s="20"/>
      <c r="DNT21" s="21"/>
      <c r="DNV21" s="19"/>
      <c r="DNW21" s="20"/>
      <c r="DNX21" s="21"/>
      <c r="DNZ21" s="19"/>
      <c r="DOA21" s="20"/>
      <c r="DOB21" s="21"/>
      <c r="DOD21" s="19"/>
      <c r="DOE21" s="20"/>
      <c r="DOF21" s="21"/>
      <c r="DOH21" s="19"/>
      <c r="DOI21" s="20"/>
      <c r="DOJ21" s="21"/>
      <c r="DOL21" s="19"/>
      <c r="DOM21" s="20"/>
      <c r="DON21" s="21"/>
      <c r="DOP21" s="19"/>
      <c r="DOQ21" s="20"/>
      <c r="DOR21" s="21"/>
      <c r="DOT21" s="19"/>
      <c r="DOU21" s="20"/>
      <c r="DOV21" s="21"/>
      <c r="DOX21" s="19"/>
      <c r="DOY21" s="20"/>
      <c r="DOZ21" s="21"/>
      <c r="DPB21" s="19"/>
      <c r="DPC21" s="20"/>
      <c r="DPD21" s="21"/>
      <c r="DPF21" s="19"/>
      <c r="DPG21" s="20"/>
      <c r="DPH21" s="21"/>
      <c r="DPJ21" s="19"/>
      <c r="DPK21" s="20"/>
      <c r="DPL21" s="21"/>
      <c r="DPN21" s="19"/>
      <c r="DPO21" s="20"/>
      <c r="DPP21" s="21"/>
      <c r="DPR21" s="19"/>
      <c r="DPS21" s="20"/>
      <c r="DPT21" s="21"/>
      <c r="DPV21" s="19"/>
      <c r="DPW21" s="20"/>
      <c r="DPX21" s="21"/>
      <c r="DPZ21" s="19"/>
      <c r="DQA21" s="20"/>
      <c r="DQB21" s="21"/>
      <c r="DQD21" s="19"/>
      <c r="DQE21" s="20"/>
      <c r="DQF21" s="21"/>
      <c r="DQH21" s="19"/>
      <c r="DQI21" s="20"/>
      <c r="DQJ21" s="21"/>
      <c r="DQL21" s="19"/>
      <c r="DQM21" s="20"/>
      <c r="DQN21" s="21"/>
      <c r="DQP21" s="19"/>
      <c r="DQQ21" s="20"/>
      <c r="DQR21" s="21"/>
      <c r="DQT21" s="19"/>
      <c r="DQU21" s="20"/>
      <c r="DQV21" s="21"/>
      <c r="DQX21" s="19"/>
      <c r="DQY21" s="20"/>
      <c r="DQZ21" s="21"/>
      <c r="DRB21" s="19"/>
      <c r="DRC21" s="20"/>
      <c r="DRD21" s="21"/>
      <c r="DRF21" s="19"/>
      <c r="DRG21" s="20"/>
      <c r="DRH21" s="21"/>
      <c r="DRJ21" s="19"/>
      <c r="DRK21" s="20"/>
      <c r="DRL21" s="21"/>
      <c r="DRN21" s="19"/>
      <c r="DRO21" s="20"/>
      <c r="DRP21" s="21"/>
      <c r="DRR21" s="19"/>
      <c r="DRS21" s="20"/>
      <c r="DRT21" s="21"/>
      <c r="DRV21" s="19"/>
      <c r="DRW21" s="20"/>
      <c r="DRX21" s="21"/>
      <c r="DRZ21" s="19"/>
      <c r="DSA21" s="20"/>
      <c r="DSB21" s="21"/>
      <c r="DSD21" s="19"/>
      <c r="DSE21" s="20"/>
      <c r="DSF21" s="21"/>
      <c r="DSH21" s="19"/>
      <c r="DSI21" s="20"/>
      <c r="DSJ21" s="21"/>
      <c r="DSL21" s="19"/>
      <c r="DSM21" s="20"/>
      <c r="DSN21" s="21"/>
      <c r="DSP21" s="19"/>
      <c r="DSQ21" s="20"/>
      <c r="DSR21" s="21"/>
      <c r="DST21" s="19"/>
      <c r="DSU21" s="20"/>
      <c r="DSV21" s="21"/>
      <c r="DSX21" s="19"/>
      <c r="DSY21" s="20"/>
      <c r="DSZ21" s="21"/>
      <c r="DTB21" s="19"/>
      <c r="DTC21" s="20"/>
      <c r="DTD21" s="21"/>
      <c r="DTF21" s="19"/>
      <c r="DTG21" s="20"/>
      <c r="DTH21" s="21"/>
      <c r="DTJ21" s="19"/>
      <c r="DTK21" s="20"/>
      <c r="DTL21" s="21"/>
      <c r="DTN21" s="19"/>
      <c r="DTO21" s="20"/>
      <c r="DTP21" s="21"/>
      <c r="DTR21" s="19"/>
      <c r="DTS21" s="20"/>
      <c r="DTT21" s="21"/>
      <c r="DTV21" s="19"/>
      <c r="DTW21" s="20"/>
      <c r="DTX21" s="21"/>
      <c r="DTZ21" s="19"/>
      <c r="DUA21" s="20"/>
      <c r="DUB21" s="21"/>
      <c r="DUD21" s="19"/>
      <c r="DUE21" s="20"/>
      <c r="DUF21" s="21"/>
      <c r="DUH21" s="19"/>
      <c r="DUI21" s="20"/>
      <c r="DUJ21" s="21"/>
      <c r="DUL21" s="19"/>
      <c r="DUM21" s="20"/>
      <c r="DUN21" s="21"/>
      <c r="DUP21" s="19"/>
      <c r="DUQ21" s="20"/>
      <c r="DUR21" s="21"/>
      <c r="DUT21" s="19"/>
      <c r="DUU21" s="20"/>
      <c r="DUV21" s="21"/>
      <c r="DUX21" s="19"/>
      <c r="DUY21" s="20"/>
      <c r="DUZ21" s="21"/>
      <c r="DVB21" s="19"/>
      <c r="DVC21" s="20"/>
      <c r="DVD21" s="21"/>
      <c r="DVF21" s="19"/>
      <c r="DVG21" s="20"/>
      <c r="DVH21" s="21"/>
      <c r="DVJ21" s="19"/>
      <c r="DVK21" s="20"/>
      <c r="DVL21" s="21"/>
      <c r="DVN21" s="19"/>
      <c r="DVO21" s="20"/>
      <c r="DVP21" s="21"/>
      <c r="DVR21" s="19"/>
      <c r="DVS21" s="20"/>
      <c r="DVT21" s="21"/>
      <c r="DVV21" s="19"/>
      <c r="DVW21" s="20"/>
      <c r="DVX21" s="21"/>
      <c r="DVZ21" s="19"/>
      <c r="DWA21" s="20"/>
      <c r="DWB21" s="21"/>
      <c r="DWD21" s="19"/>
      <c r="DWE21" s="20"/>
      <c r="DWF21" s="21"/>
      <c r="DWH21" s="19"/>
      <c r="DWI21" s="20"/>
      <c r="DWJ21" s="21"/>
      <c r="DWL21" s="19"/>
      <c r="DWM21" s="20"/>
      <c r="DWN21" s="21"/>
      <c r="DWP21" s="19"/>
      <c r="DWQ21" s="20"/>
      <c r="DWR21" s="21"/>
      <c r="DWT21" s="19"/>
      <c r="DWU21" s="20"/>
      <c r="DWV21" s="21"/>
      <c r="DWX21" s="19"/>
      <c r="DWY21" s="20"/>
      <c r="DWZ21" s="21"/>
      <c r="DXB21" s="19"/>
      <c r="DXC21" s="20"/>
      <c r="DXD21" s="21"/>
      <c r="DXF21" s="19"/>
      <c r="DXG21" s="20"/>
      <c r="DXH21" s="21"/>
      <c r="DXJ21" s="19"/>
      <c r="DXK21" s="20"/>
      <c r="DXL21" s="21"/>
      <c r="DXN21" s="19"/>
      <c r="DXO21" s="20"/>
      <c r="DXP21" s="21"/>
      <c r="DXR21" s="19"/>
      <c r="DXS21" s="20"/>
      <c r="DXT21" s="21"/>
      <c r="DXV21" s="19"/>
      <c r="DXW21" s="20"/>
      <c r="DXX21" s="21"/>
      <c r="DXZ21" s="19"/>
      <c r="DYA21" s="20"/>
      <c r="DYB21" s="21"/>
      <c r="DYD21" s="19"/>
      <c r="DYE21" s="20"/>
      <c r="DYF21" s="21"/>
      <c r="DYH21" s="19"/>
      <c r="DYI21" s="20"/>
      <c r="DYJ21" s="21"/>
      <c r="DYL21" s="19"/>
      <c r="DYM21" s="20"/>
      <c r="DYN21" s="21"/>
      <c r="DYP21" s="19"/>
      <c r="DYQ21" s="20"/>
      <c r="DYR21" s="21"/>
      <c r="DYT21" s="19"/>
      <c r="DYU21" s="20"/>
      <c r="DYV21" s="21"/>
      <c r="DYX21" s="19"/>
      <c r="DYY21" s="20"/>
      <c r="DYZ21" s="21"/>
      <c r="DZB21" s="19"/>
      <c r="DZC21" s="20"/>
      <c r="DZD21" s="21"/>
      <c r="DZF21" s="19"/>
      <c r="DZG21" s="20"/>
      <c r="DZH21" s="21"/>
      <c r="DZJ21" s="19"/>
      <c r="DZK21" s="20"/>
      <c r="DZL21" s="21"/>
      <c r="DZN21" s="19"/>
      <c r="DZO21" s="20"/>
      <c r="DZP21" s="21"/>
      <c r="DZR21" s="19"/>
      <c r="DZS21" s="20"/>
      <c r="DZT21" s="21"/>
      <c r="DZV21" s="19"/>
      <c r="DZW21" s="20"/>
      <c r="DZX21" s="21"/>
      <c r="DZZ21" s="19"/>
      <c r="EAA21" s="20"/>
      <c r="EAB21" s="21"/>
      <c r="EAD21" s="19"/>
      <c r="EAE21" s="20"/>
      <c r="EAF21" s="21"/>
      <c r="EAH21" s="19"/>
      <c r="EAI21" s="20"/>
      <c r="EAJ21" s="21"/>
      <c r="EAL21" s="19"/>
      <c r="EAM21" s="20"/>
      <c r="EAN21" s="21"/>
      <c r="EAP21" s="19"/>
      <c r="EAQ21" s="20"/>
      <c r="EAR21" s="21"/>
      <c r="EAT21" s="19"/>
      <c r="EAU21" s="20"/>
      <c r="EAV21" s="21"/>
      <c r="EAX21" s="19"/>
      <c r="EAY21" s="20"/>
      <c r="EAZ21" s="21"/>
      <c r="EBB21" s="19"/>
      <c r="EBC21" s="20"/>
      <c r="EBD21" s="21"/>
      <c r="EBF21" s="19"/>
      <c r="EBG21" s="20"/>
      <c r="EBH21" s="21"/>
      <c r="EBJ21" s="19"/>
      <c r="EBK21" s="20"/>
      <c r="EBL21" s="21"/>
      <c r="EBN21" s="19"/>
      <c r="EBO21" s="20"/>
      <c r="EBP21" s="21"/>
      <c r="EBR21" s="19"/>
      <c r="EBS21" s="20"/>
      <c r="EBT21" s="21"/>
      <c r="EBV21" s="19"/>
      <c r="EBW21" s="20"/>
      <c r="EBX21" s="21"/>
      <c r="EBZ21" s="19"/>
      <c r="ECA21" s="20"/>
      <c r="ECB21" s="21"/>
      <c r="ECD21" s="19"/>
      <c r="ECE21" s="20"/>
      <c r="ECF21" s="21"/>
      <c r="ECH21" s="19"/>
      <c r="ECI21" s="20"/>
      <c r="ECJ21" s="21"/>
      <c r="ECL21" s="19"/>
      <c r="ECM21" s="20"/>
      <c r="ECN21" s="21"/>
      <c r="ECP21" s="19"/>
      <c r="ECQ21" s="20"/>
      <c r="ECR21" s="21"/>
      <c r="ECT21" s="19"/>
      <c r="ECU21" s="20"/>
      <c r="ECV21" s="21"/>
      <c r="ECX21" s="19"/>
      <c r="ECY21" s="20"/>
      <c r="ECZ21" s="21"/>
      <c r="EDB21" s="19"/>
      <c r="EDC21" s="20"/>
      <c r="EDD21" s="21"/>
      <c r="EDF21" s="19"/>
      <c r="EDG21" s="20"/>
      <c r="EDH21" s="21"/>
      <c r="EDJ21" s="19"/>
      <c r="EDK21" s="20"/>
      <c r="EDL21" s="21"/>
      <c r="EDN21" s="19"/>
      <c r="EDO21" s="20"/>
      <c r="EDP21" s="21"/>
      <c r="EDR21" s="19"/>
      <c r="EDS21" s="20"/>
      <c r="EDT21" s="21"/>
      <c r="EDV21" s="19"/>
      <c r="EDW21" s="20"/>
      <c r="EDX21" s="21"/>
      <c r="EDZ21" s="19"/>
      <c r="EEA21" s="20"/>
      <c r="EEB21" s="21"/>
      <c r="EED21" s="19"/>
      <c r="EEE21" s="20"/>
      <c r="EEF21" s="21"/>
      <c r="EEH21" s="19"/>
      <c r="EEI21" s="20"/>
      <c r="EEJ21" s="21"/>
      <c r="EEL21" s="19"/>
      <c r="EEM21" s="20"/>
      <c r="EEN21" s="21"/>
      <c r="EEP21" s="19"/>
      <c r="EEQ21" s="20"/>
      <c r="EER21" s="21"/>
      <c r="EET21" s="19"/>
      <c r="EEU21" s="20"/>
      <c r="EEV21" s="21"/>
      <c r="EEX21" s="19"/>
      <c r="EEY21" s="20"/>
      <c r="EEZ21" s="21"/>
      <c r="EFB21" s="19"/>
      <c r="EFC21" s="20"/>
      <c r="EFD21" s="21"/>
      <c r="EFF21" s="19"/>
      <c r="EFG21" s="20"/>
      <c r="EFH21" s="21"/>
      <c r="EFJ21" s="19"/>
      <c r="EFK21" s="20"/>
      <c r="EFL21" s="21"/>
      <c r="EFN21" s="19"/>
      <c r="EFO21" s="20"/>
      <c r="EFP21" s="21"/>
      <c r="EFR21" s="19"/>
      <c r="EFS21" s="20"/>
      <c r="EFT21" s="21"/>
      <c r="EFV21" s="19"/>
      <c r="EFW21" s="20"/>
      <c r="EFX21" s="21"/>
      <c r="EFZ21" s="19"/>
      <c r="EGA21" s="20"/>
      <c r="EGB21" s="21"/>
      <c r="EGD21" s="19"/>
      <c r="EGE21" s="20"/>
      <c r="EGF21" s="21"/>
      <c r="EGH21" s="19"/>
      <c r="EGI21" s="20"/>
      <c r="EGJ21" s="21"/>
      <c r="EGL21" s="19"/>
      <c r="EGM21" s="20"/>
      <c r="EGN21" s="21"/>
      <c r="EGP21" s="19"/>
      <c r="EGQ21" s="20"/>
      <c r="EGR21" s="21"/>
      <c r="EGT21" s="19"/>
      <c r="EGU21" s="20"/>
      <c r="EGV21" s="21"/>
      <c r="EGX21" s="19"/>
      <c r="EGY21" s="20"/>
      <c r="EGZ21" s="21"/>
      <c r="EHB21" s="19"/>
      <c r="EHC21" s="20"/>
      <c r="EHD21" s="21"/>
      <c r="EHF21" s="19"/>
      <c r="EHG21" s="20"/>
      <c r="EHH21" s="21"/>
      <c r="EHJ21" s="19"/>
      <c r="EHK21" s="20"/>
      <c r="EHL21" s="21"/>
      <c r="EHN21" s="19"/>
      <c r="EHO21" s="20"/>
      <c r="EHP21" s="21"/>
      <c r="EHR21" s="19"/>
      <c r="EHS21" s="20"/>
      <c r="EHT21" s="21"/>
      <c r="EHV21" s="19"/>
      <c r="EHW21" s="20"/>
      <c r="EHX21" s="21"/>
      <c r="EHZ21" s="19"/>
      <c r="EIA21" s="20"/>
      <c r="EIB21" s="21"/>
      <c r="EID21" s="19"/>
      <c r="EIE21" s="20"/>
      <c r="EIF21" s="21"/>
      <c r="EIH21" s="19"/>
      <c r="EII21" s="20"/>
      <c r="EIJ21" s="21"/>
      <c r="EIL21" s="19"/>
      <c r="EIM21" s="20"/>
      <c r="EIN21" s="21"/>
      <c r="EIP21" s="19"/>
      <c r="EIQ21" s="20"/>
      <c r="EIR21" s="21"/>
      <c r="EIT21" s="19"/>
      <c r="EIU21" s="20"/>
      <c r="EIV21" s="21"/>
      <c r="EIX21" s="19"/>
      <c r="EIY21" s="20"/>
      <c r="EIZ21" s="21"/>
      <c r="EJB21" s="19"/>
      <c r="EJC21" s="20"/>
      <c r="EJD21" s="21"/>
      <c r="EJF21" s="19"/>
      <c r="EJG21" s="20"/>
      <c r="EJH21" s="21"/>
      <c r="EJJ21" s="19"/>
      <c r="EJK21" s="20"/>
      <c r="EJL21" s="21"/>
      <c r="EJN21" s="19"/>
      <c r="EJO21" s="20"/>
      <c r="EJP21" s="21"/>
      <c r="EJR21" s="19"/>
      <c r="EJS21" s="20"/>
      <c r="EJT21" s="21"/>
      <c r="EJV21" s="19"/>
      <c r="EJW21" s="20"/>
      <c r="EJX21" s="21"/>
      <c r="EJZ21" s="19"/>
      <c r="EKA21" s="20"/>
      <c r="EKB21" s="21"/>
      <c r="EKD21" s="19"/>
      <c r="EKE21" s="20"/>
      <c r="EKF21" s="21"/>
      <c r="EKH21" s="19"/>
      <c r="EKI21" s="20"/>
      <c r="EKJ21" s="21"/>
      <c r="EKL21" s="19"/>
      <c r="EKM21" s="20"/>
      <c r="EKN21" s="21"/>
      <c r="EKP21" s="19"/>
      <c r="EKQ21" s="20"/>
      <c r="EKR21" s="21"/>
      <c r="EKT21" s="19"/>
      <c r="EKU21" s="20"/>
      <c r="EKV21" s="21"/>
      <c r="EKX21" s="19"/>
      <c r="EKY21" s="20"/>
      <c r="EKZ21" s="21"/>
      <c r="ELB21" s="19"/>
      <c r="ELC21" s="20"/>
      <c r="ELD21" s="21"/>
      <c r="ELF21" s="19"/>
      <c r="ELG21" s="20"/>
      <c r="ELH21" s="21"/>
      <c r="ELJ21" s="19"/>
      <c r="ELK21" s="20"/>
      <c r="ELL21" s="21"/>
      <c r="ELN21" s="19"/>
      <c r="ELO21" s="20"/>
      <c r="ELP21" s="21"/>
      <c r="ELR21" s="19"/>
      <c r="ELS21" s="20"/>
      <c r="ELT21" s="21"/>
      <c r="ELV21" s="19"/>
      <c r="ELW21" s="20"/>
      <c r="ELX21" s="21"/>
      <c r="ELZ21" s="19"/>
      <c r="EMA21" s="20"/>
      <c r="EMB21" s="21"/>
      <c r="EMD21" s="19"/>
      <c r="EME21" s="20"/>
      <c r="EMF21" s="21"/>
      <c r="EMH21" s="19"/>
      <c r="EMI21" s="20"/>
      <c r="EMJ21" s="21"/>
      <c r="EML21" s="19"/>
      <c r="EMM21" s="20"/>
      <c r="EMN21" s="21"/>
      <c r="EMP21" s="19"/>
      <c r="EMQ21" s="20"/>
      <c r="EMR21" s="21"/>
      <c r="EMT21" s="19"/>
      <c r="EMU21" s="20"/>
      <c r="EMV21" s="21"/>
      <c r="EMX21" s="19"/>
      <c r="EMY21" s="20"/>
      <c r="EMZ21" s="21"/>
      <c r="ENB21" s="19"/>
      <c r="ENC21" s="20"/>
      <c r="END21" s="21"/>
      <c r="ENF21" s="19"/>
      <c r="ENG21" s="20"/>
      <c r="ENH21" s="21"/>
      <c r="ENJ21" s="19"/>
      <c r="ENK21" s="20"/>
      <c r="ENL21" s="21"/>
      <c r="ENN21" s="19"/>
      <c r="ENO21" s="20"/>
      <c r="ENP21" s="21"/>
      <c r="ENR21" s="19"/>
      <c r="ENS21" s="20"/>
      <c r="ENT21" s="21"/>
      <c r="ENV21" s="19"/>
      <c r="ENW21" s="20"/>
      <c r="ENX21" s="21"/>
      <c r="ENZ21" s="19"/>
      <c r="EOA21" s="20"/>
      <c r="EOB21" s="21"/>
      <c r="EOD21" s="19"/>
      <c r="EOE21" s="20"/>
      <c r="EOF21" s="21"/>
      <c r="EOH21" s="19"/>
      <c r="EOI21" s="20"/>
      <c r="EOJ21" s="21"/>
      <c r="EOL21" s="19"/>
      <c r="EOM21" s="20"/>
      <c r="EON21" s="21"/>
      <c r="EOP21" s="19"/>
      <c r="EOQ21" s="20"/>
      <c r="EOR21" s="21"/>
      <c r="EOT21" s="19"/>
      <c r="EOU21" s="20"/>
      <c r="EOV21" s="21"/>
      <c r="EOX21" s="19"/>
      <c r="EOY21" s="20"/>
      <c r="EOZ21" s="21"/>
      <c r="EPB21" s="19"/>
      <c r="EPC21" s="20"/>
      <c r="EPD21" s="21"/>
      <c r="EPF21" s="19"/>
      <c r="EPG21" s="20"/>
      <c r="EPH21" s="21"/>
      <c r="EPJ21" s="19"/>
      <c r="EPK21" s="20"/>
      <c r="EPL21" s="21"/>
      <c r="EPN21" s="19"/>
      <c r="EPO21" s="20"/>
      <c r="EPP21" s="21"/>
      <c r="EPR21" s="19"/>
      <c r="EPS21" s="20"/>
      <c r="EPT21" s="21"/>
      <c r="EPV21" s="19"/>
      <c r="EPW21" s="20"/>
      <c r="EPX21" s="21"/>
      <c r="EPZ21" s="19"/>
      <c r="EQA21" s="20"/>
      <c r="EQB21" s="21"/>
      <c r="EQD21" s="19"/>
      <c r="EQE21" s="20"/>
      <c r="EQF21" s="21"/>
      <c r="EQH21" s="19"/>
      <c r="EQI21" s="20"/>
      <c r="EQJ21" s="21"/>
      <c r="EQL21" s="19"/>
      <c r="EQM21" s="20"/>
      <c r="EQN21" s="21"/>
      <c r="EQP21" s="19"/>
      <c r="EQQ21" s="20"/>
      <c r="EQR21" s="21"/>
      <c r="EQT21" s="19"/>
      <c r="EQU21" s="20"/>
      <c r="EQV21" s="21"/>
      <c r="EQX21" s="19"/>
      <c r="EQY21" s="20"/>
      <c r="EQZ21" s="21"/>
      <c r="ERB21" s="19"/>
      <c r="ERC21" s="20"/>
      <c r="ERD21" s="21"/>
      <c r="ERF21" s="19"/>
      <c r="ERG21" s="20"/>
      <c r="ERH21" s="21"/>
      <c r="ERJ21" s="19"/>
      <c r="ERK21" s="20"/>
      <c r="ERL21" s="21"/>
      <c r="ERN21" s="19"/>
      <c r="ERO21" s="20"/>
      <c r="ERP21" s="21"/>
      <c r="ERR21" s="19"/>
      <c r="ERS21" s="20"/>
      <c r="ERT21" s="21"/>
      <c r="ERV21" s="19"/>
      <c r="ERW21" s="20"/>
      <c r="ERX21" s="21"/>
      <c r="ERZ21" s="19"/>
      <c r="ESA21" s="20"/>
      <c r="ESB21" s="21"/>
      <c r="ESD21" s="19"/>
      <c r="ESE21" s="20"/>
      <c r="ESF21" s="21"/>
      <c r="ESH21" s="19"/>
      <c r="ESI21" s="20"/>
      <c r="ESJ21" s="21"/>
      <c r="ESL21" s="19"/>
      <c r="ESM21" s="20"/>
      <c r="ESN21" s="21"/>
      <c r="ESP21" s="19"/>
      <c r="ESQ21" s="20"/>
      <c r="ESR21" s="21"/>
      <c r="EST21" s="19"/>
      <c r="ESU21" s="20"/>
      <c r="ESV21" s="21"/>
      <c r="ESX21" s="19"/>
      <c r="ESY21" s="20"/>
      <c r="ESZ21" s="21"/>
      <c r="ETB21" s="19"/>
      <c r="ETC21" s="20"/>
      <c r="ETD21" s="21"/>
      <c r="ETF21" s="19"/>
      <c r="ETG21" s="20"/>
      <c r="ETH21" s="21"/>
      <c r="ETJ21" s="19"/>
      <c r="ETK21" s="20"/>
      <c r="ETL21" s="21"/>
      <c r="ETN21" s="19"/>
      <c r="ETO21" s="20"/>
      <c r="ETP21" s="21"/>
      <c r="ETR21" s="19"/>
      <c r="ETS21" s="20"/>
      <c r="ETT21" s="21"/>
      <c r="ETV21" s="19"/>
      <c r="ETW21" s="20"/>
      <c r="ETX21" s="21"/>
      <c r="ETZ21" s="19"/>
      <c r="EUA21" s="20"/>
      <c r="EUB21" s="21"/>
      <c r="EUD21" s="19"/>
      <c r="EUE21" s="20"/>
      <c r="EUF21" s="21"/>
      <c r="EUH21" s="19"/>
      <c r="EUI21" s="20"/>
      <c r="EUJ21" s="21"/>
      <c r="EUL21" s="19"/>
      <c r="EUM21" s="20"/>
      <c r="EUN21" s="21"/>
      <c r="EUP21" s="19"/>
      <c r="EUQ21" s="20"/>
      <c r="EUR21" s="21"/>
      <c r="EUT21" s="19"/>
      <c r="EUU21" s="20"/>
      <c r="EUV21" s="21"/>
      <c r="EUX21" s="19"/>
      <c r="EUY21" s="20"/>
      <c r="EUZ21" s="21"/>
      <c r="EVB21" s="19"/>
      <c r="EVC21" s="20"/>
      <c r="EVD21" s="21"/>
      <c r="EVF21" s="19"/>
      <c r="EVG21" s="20"/>
      <c r="EVH21" s="21"/>
      <c r="EVJ21" s="19"/>
      <c r="EVK21" s="20"/>
      <c r="EVL21" s="21"/>
      <c r="EVN21" s="19"/>
      <c r="EVO21" s="20"/>
      <c r="EVP21" s="21"/>
      <c r="EVR21" s="19"/>
      <c r="EVS21" s="20"/>
      <c r="EVT21" s="21"/>
      <c r="EVV21" s="19"/>
      <c r="EVW21" s="20"/>
      <c r="EVX21" s="21"/>
      <c r="EVZ21" s="19"/>
      <c r="EWA21" s="20"/>
      <c r="EWB21" s="21"/>
      <c r="EWD21" s="19"/>
      <c r="EWE21" s="20"/>
      <c r="EWF21" s="21"/>
      <c r="EWH21" s="19"/>
      <c r="EWI21" s="20"/>
      <c r="EWJ21" s="21"/>
      <c r="EWL21" s="19"/>
      <c r="EWM21" s="20"/>
      <c r="EWN21" s="21"/>
      <c r="EWP21" s="19"/>
      <c r="EWQ21" s="20"/>
      <c r="EWR21" s="21"/>
      <c r="EWT21" s="19"/>
      <c r="EWU21" s="20"/>
      <c r="EWV21" s="21"/>
      <c r="EWX21" s="19"/>
      <c r="EWY21" s="20"/>
      <c r="EWZ21" s="21"/>
      <c r="EXB21" s="19"/>
      <c r="EXC21" s="20"/>
      <c r="EXD21" s="21"/>
      <c r="EXF21" s="19"/>
      <c r="EXG21" s="20"/>
      <c r="EXH21" s="21"/>
      <c r="EXJ21" s="19"/>
      <c r="EXK21" s="20"/>
      <c r="EXL21" s="21"/>
      <c r="EXN21" s="19"/>
      <c r="EXO21" s="20"/>
      <c r="EXP21" s="21"/>
      <c r="EXR21" s="19"/>
      <c r="EXS21" s="20"/>
      <c r="EXT21" s="21"/>
      <c r="EXV21" s="19"/>
      <c r="EXW21" s="20"/>
      <c r="EXX21" s="21"/>
      <c r="EXZ21" s="19"/>
      <c r="EYA21" s="20"/>
      <c r="EYB21" s="21"/>
      <c r="EYD21" s="19"/>
      <c r="EYE21" s="20"/>
      <c r="EYF21" s="21"/>
      <c r="EYH21" s="19"/>
      <c r="EYI21" s="20"/>
      <c r="EYJ21" s="21"/>
      <c r="EYL21" s="19"/>
      <c r="EYM21" s="20"/>
      <c r="EYN21" s="21"/>
      <c r="EYP21" s="19"/>
      <c r="EYQ21" s="20"/>
      <c r="EYR21" s="21"/>
      <c r="EYT21" s="19"/>
      <c r="EYU21" s="20"/>
      <c r="EYV21" s="21"/>
      <c r="EYX21" s="19"/>
      <c r="EYY21" s="20"/>
      <c r="EYZ21" s="21"/>
      <c r="EZB21" s="19"/>
      <c r="EZC21" s="20"/>
      <c r="EZD21" s="21"/>
      <c r="EZF21" s="19"/>
      <c r="EZG21" s="20"/>
      <c r="EZH21" s="21"/>
      <c r="EZJ21" s="19"/>
      <c r="EZK21" s="20"/>
      <c r="EZL21" s="21"/>
      <c r="EZN21" s="19"/>
      <c r="EZO21" s="20"/>
      <c r="EZP21" s="21"/>
      <c r="EZR21" s="19"/>
      <c r="EZS21" s="20"/>
      <c r="EZT21" s="21"/>
      <c r="EZV21" s="19"/>
      <c r="EZW21" s="20"/>
      <c r="EZX21" s="21"/>
      <c r="EZZ21" s="19"/>
      <c r="FAA21" s="20"/>
      <c r="FAB21" s="21"/>
      <c r="FAD21" s="19"/>
      <c r="FAE21" s="20"/>
      <c r="FAF21" s="21"/>
      <c r="FAH21" s="19"/>
      <c r="FAI21" s="20"/>
      <c r="FAJ21" s="21"/>
      <c r="FAL21" s="19"/>
      <c r="FAM21" s="20"/>
      <c r="FAN21" s="21"/>
      <c r="FAP21" s="19"/>
      <c r="FAQ21" s="20"/>
      <c r="FAR21" s="21"/>
      <c r="FAT21" s="19"/>
      <c r="FAU21" s="20"/>
      <c r="FAV21" s="21"/>
      <c r="FAX21" s="19"/>
      <c r="FAY21" s="20"/>
      <c r="FAZ21" s="21"/>
      <c r="FBB21" s="19"/>
      <c r="FBC21" s="20"/>
      <c r="FBD21" s="21"/>
      <c r="FBF21" s="19"/>
      <c r="FBG21" s="20"/>
      <c r="FBH21" s="21"/>
      <c r="FBJ21" s="19"/>
      <c r="FBK21" s="20"/>
      <c r="FBL21" s="21"/>
      <c r="FBN21" s="19"/>
      <c r="FBO21" s="20"/>
      <c r="FBP21" s="21"/>
      <c r="FBR21" s="19"/>
      <c r="FBS21" s="20"/>
      <c r="FBT21" s="21"/>
      <c r="FBV21" s="19"/>
      <c r="FBW21" s="20"/>
      <c r="FBX21" s="21"/>
      <c r="FBZ21" s="19"/>
      <c r="FCA21" s="20"/>
      <c r="FCB21" s="21"/>
      <c r="FCD21" s="19"/>
      <c r="FCE21" s="20"/>
      <c r="FCF21" s="21"/>
      <c r="FCH21" s="19"/>
      <c r="FCI21" s="20"/>
      <c r="FCJ21" s="21"/>
      <c r="FCL21" s="19"/>
      <c r="FCM21" s="20"/>
      <c r="FCN21" s="21"/>
      <c r="FCP21" s="19"/>
      <c r="FCQ21" s="20"/>
      <c r="FCR21" s="21"/>
      <c r="FCT21" s="19"/>
      <c r="FCU21" s="20"/>
      <c r="FCV21" s="21"/>
      <c r="FCX21" s="19"/>
      <c r="FCY21" s="20"/>
      <c r="FCZ21" s="21"/>
      <c r="FDB21" s="19"/>
      <c r="FDC21" s="20"/>
      <c r="FDD21" s="21"/>
      <c r="FDF21" s="19"/>
      <c r="FDG21" s="20"/>
      <c r="FDH21" s="21"/>
      <c r="FDJ21" s="19"/>
      <c r="FDK21" s="20"/>
      <c r="FDL21" s="21"/>
      <c r="FDN21" s="19"/>
      <c r="FDO21" s="20"/>
      <c r="FDP21" s="21"/>
      <c r="FDR21" s="19"/>
      <c r="FDS21" s="20"/>
      <c r="FDT21" s="21"/>
      <c r="FDV21" s="19"/>
      <c r="FDW21" s="20"/>
      <c r="FDX21" s="21"/>
      <c r="FDZ21" s="19"/>
      <c r="FEA21" s="20"/>
      <c r="FEB21" s="21"/>
      <c r="FED21" s="19"/>
      <c r="FEE21" s="20"/>
      <c r="FEF21" s="21"/>
      <c r="FEH21" s="19"/>
      <c r="FEI21" s="20"/>
      <c r="FEJ21" s="21"/>
      <c r="FEL21" s="19"/>
      <c r="FEM21" s="20"/>
      <c r="FEN21" s="21"/>
      <c r="FEP21" s="19"/>
      <c r="FEQ21" s="20"/>
      <c r="FER21" s="21"/>
      <c r="FET21" s="19"/>
      <c r="FEU21" s="20"/>
      <c r="FEV21" s="21"/>
      <c r="FEX21" s="19"/>
      <c r="FEY21" s="20"/>
      <c r="FEZ21" s="21"/>
      <c r="FFB21" s="19"/>
      <c r="FFC21" s="20"/>
      <c r="FFD21" s="21"/>
      <c r="FFF21" s="19"/>
      <c r="FFG21" s="20"/>
      <c r="FFH21" s="21"/>
      <c r="FFJ21" s="19"/>
      <c r="FFK21" s="20"/>
      <c r="FFL21" s="21"/>
      <c r="FFN21" s="19"/>
      <c r="FFO21" s="20"/>
      <c r="FFP21" s="21"/>
      <c r="FFR21" s="19"/>
      <c r="FFS21" s="20"/>
      <c r="FFT21" s="21"/>
      <c r="FFV21" s="19"/>
      <c r="FFW21" s="20"/>
      <c r="FFX21" s="21"/>
      <c r="FFZ21" s="19"/>
      <c r="FGA21" s="20"/>
      <c r="FGB21" s="21"/>
      <c r="FGD21" s="19"/>
      <c r="FGE21" s="20"/>
      <c r="FGF21" s="21"/>
      <c r="FGH21" s="19"/>
      <c r="FGI21" s="20"/>
      <c r="FGJ21" s="21"/>
      <c r="FGL21" s="19"/>
      <c r="FGM21" s="20"/>
      <c r="FGN21" s="21"/>
      <c r="FGP21" s="19"/>
      <c r="FGQ21" s="20"/>
      <c r="FGR21" s="21"/>
      <c r="FGT21" s="19"/>
      <c r="FGU21" s="20"/>
      <c r="FGV21" s="21"/>
      <c r="FGX21" s="19"/>
      <c r="FGY21" s="20"/>
      <c r="FGZ21" s="21"/>
      <c r="FHB21" s="19"/>
      <c r="FHC21" s="20"/>
      <c r="FHD21" s="21"/>
      <c r="FHF21" s="19"/>
      <c r="FHG21" s="20"/>
      <c r="FHH21" s="21"/>
      <c r="FHJ21" s="19"/>
      <c r="FHK21" s="20"/>
      <c r="FHL21" s="21"/>
      <c r="FHN21" s="19"/>
      <c r="FHO21" s="20"/>
      <c r="FHP21" s="21"/>
      <c r="FHR21" s="19"/>
      <c r="FHS21" s="20"/>
      <c r="FHT21" s="21"/>
      <c r="FHV21" s="19"/>
      <c r="FHW21" s="20"/>
      <c r="FHX21" s="21"/>
      <c r="FHZ21" s="19"/>
      <c r="FIA21" s="20"/>
      <c r="FIB21" s="21"/>
      <c r="FID21" s="19"/>
      <c r="FIE21" s="20"/>
      <c r="FIF21" s="21"/>
      <c r="FIH21" s="19"/>
      <c r="FII21" s="20"/>
      <c r="FIJ21" s="21"/>
      <c r="FIL21" s="19"/>
      <c r="FIM21" s="20"/>
      <c r="FIN21" s="21"/>
      <c r="FIP21" s="19"/>
      <c r="FIQ21" s="20"/>
      <c r="FIR21" s="21"/>
      <c r="FIT21" s="19"/>
      <c r="FIU21" s="20"/>
      <c r="FIV21" s="21"/>
      <c r="FIX21" s="19"/>
      <c r="FIY21" s="20"/>
      <c r="FIZ21" s="21"/>
      <c r="FJB21" s="19"/>
      <c r="FJC21" s="20"/>
      <c r="FJD21" s="21"/>
      <c r="FJF21" s="19"/>
      <c r="FJG21" s="20"/>
      <c r="FJH21" s="21"/>
      <c r="FJJ21" s="19"/>
      <c r="FJK21" s="20"/>
      <c r="FJL21" s="21"/>
      <c r="FJN21" s="19"/>
      <c r="FJO21" s="20"/>
      <c r="FJP21" s="21"/>
      <c r="FJR21" s="19"/>
      <c r="FJS21" s="20"/>
      <c r="FJT21" s="21"/>
      <c r="FJV21" s="19"/>
      <c r="FJW21" s="20"/>
      <c r="FJX21" s="21"/>
      <c r="FJZ21" s="19"/>
      <c r="FKA21" s="20"/>
      <c r="FKB21" s="21"/>
      <c r="FKD21" s="19"/>
      <c r="FKE21" s="20"/>
      <c r="FKF21" s="21"/>
      <c r="FKH21" s="19"/>
      <c r="FKI21" s="20"/>
      <c r="FKJ21" s="21"/>
      <c r="FKL21" s="19"/>
      <c r="FKM21" s="20"/>
      <c r="FKN21" s="21"/>
      <c r="FKP21" s="19"/>
      <c r="FKQ21" s="20"/>
      <c r="FKR21" s="21"/>
      <c r="FKT21" s="19"/>
      <c r="FKU21" s="20"/>
      <c r="FKV21" s="21"/>
      <c r="FKX21" s="19"/>
      <c r="FKY21" s="20"/>
      <c r="FKZ21" s="21"/>
      <c r="FLB21" s="19"/>
      <c r="FLC21" s="20"/>
      <c r="FLD21" s="21"/>
      <c r="FLF21" s="19"/>
      <c r="FLG21" s="20"/>
      <c r="FLH21" s="21"/>
      <c r="FLJ21" s="19"/>
      <c r="FLK21" s="20"/>
      <c r="FLL21" s="21"/>
      <c r="FLN21" s="19"/>
      <c r="FLO21" s="20"/>
      <c r="FLP21" s="21"/>
      <c r="FLR21" s="19"/>
      <c r="FLS21" s="20"/>
      <c r="FLT21" s="21"/>
      <c r="FLV21" s="19"/>
      <c r="FLW21" s="20"/>
      <c r="FLX21" s="21"/>
      <c r="FLZ21" s="19"/>
      <c r="FMA21" s="20"/>
      <c r="FMB21" s="21"/>
      <c r="FMD21" s="19"/>
      <c r="FME21" s="20"/>
      <c r="FMF21" s="21"/>
      <c r="FMH21" s="19"/>
      <c r="FMI21" s="20"/>
      <c r="FMJ21" s="21"/>
      <c r="FML21" s="19"/>
      <c r="FMM21" s="20"/>
      <c r="FMN21" s="21"/>
      <c r="FMP21" s="19"/>
      <c r="FMQ21" s="20"/>
      <c r="FMR21" s="21"/>
      <c r="FMT21" s="19"/>
      <c r="FMU21" s="20"/>
      <c r="FMV21" s="21"/>
      <c r="FMX21" s="19"/>
      <c r="FMY21" s="20"/>
      <c r="FMZ21" s="21"/>
      <c r="FNB21" s="19"/>
      <c r="FNC21" s="20"/>
      <c r="FND21" s="21"/>
      <c r="FNF21" s="19"/>
      <c r="FNG21" s="20"/>
      <c r="FNH21" s="21"/>
      <c r="FNJ21" s="19"/>
      <c r="FNK21" s="20"/>
      <c r="FNL21" s="21"/>
      <c r="FNN21" s="19"/>
      <c r="FNO21" s="20"/>
      <c r="FNP21" s="21"/>
      <c r="FNR21" s="19"/>
      <c r="FNS21" s="20"/>
      <c r="FNT21" s="21"/>
      <c r="FNV21" s="19"/>
      <c r="FNW21" s="20"/>
      <c r="FNX21" s="21"/>
      <c r="FNZ21" s="19"/>
      <c r="FOA21" s="20"/>
      <c r="FOB21" s="21"/>
      <c r="FOD21" s="19"/>
      <c r="FOE21" s="20"/>
      <c r="FOF21" s="21"/>
      <c r="FOH21" s="19"/>
      <c r="FOI21" s="20"/>
      <c r="FOJ21" s="21"/>
      <c r="FOL21" s="19"/>
      <c r="FOM21" s="20"/>
      <c r="FON21" s="21"/>
      <c r="FOP21" s="19"/>
      <c r="FOQ21" s="20"/>
      <c r="FOR21" s="21"/>
      <c r="FOT21" s="19"/>
      <c r="FOU21" s="20"/>
      <c r="FOV21" s="21"/>
      <c r="FOX21" s="19"/>
      <c r="FOY21" s="20"/>
      <c r="FOZ21" s="21"/>
      <c r="FPB21" s="19"/>
      <c r="FPC21" s="20"/>
      <c r="FPD21" s="21"/>
      <c r="FPF21" s="19"/>
      <c r="FPG21" s="20"/>
      <c r="FPH21" s="21"/>
      <c r="FPJ21" s="19"/>
      <c r="FPK21" s="20"/>
      <c r="FPL21" s="21"/>
      <c r="FPN21" s="19"/>
      <c r="FPO21" s="20"/>
      <c r="FPP21" s="21"/>
      <c r="FPR21" s="19"/>
      <c r="FPS21" s="20"/>
      <c r="FPT21" s="21"/>
      <c r="FPV21" s="19"/>
      <c r="FPW21" s="20"/>
      <c r="FPX21" s="21"/>
      <c r="FPZ21" s="19"/>
      <c r="FQA21" s="20"/>
      <c r="FQB21" s="21"/>
      <c r="FQD21" s="19"/>
      <c r="FQE21" s="20"/>
      <c r="FQF21" s="21"/>
      <c r="FQH21" s="19"/>
      <c r="FQI21" s="20"/>
      <c r="FQJ21" s="21"/>
      <c r="FQL21" s="19"/>
      <c r="FQM21" s="20"/>
      <c r="FQN21" s="21"/>
      <c r="FQP21" s="19"/>
      <c r="FQQ21" s="20"/>
      <c r="FQR21" s="21"/>
      <c r="FQT21" s="19"/>
      <c r="FQU21" s="20"/>
      <c r="FQV21" s="21"/>
      <c r="FQX21" s="19"/>
      <c r="FQY21" s="20"/>
      <c r="FQZ21" s="21"/>
      <c r="FRB21" s="19"/>
      <c r="FRC21" s="20"/>
      <c r="FRD21" s="21"/>
      <c r="FRF21" s="19"/>
      <c r="FRG21" s="20"/>
      <c r="FRH21" s="21"/>
      <c r="FRJ21" s="19"/>
      <c r="FRK21" s="20"/>
      <c r="FRL21" s="21"/>
      <c r="FRN21" s="19"/>
      <c r="FRO21" s="20"/>
      <c r="FRP21" s="21"/>
      <c r="FRR21" s="19"/>
      <c r="FRS21" s="20"/>
      <c r="FRT21" s="21"/>
      <c r="FRV21" s="19"/>
      <c r="FRW21" s="20"/>
      <c r="FRX21" s="21"/>
      <c r="FRZ21" s="19"/>
      <c r="FSA21" s="20"/>
      <c r="FSB21" s="21"/>
      <c r="FSD21" s="19"/>
      <c r="FSE21" s="20"/>
      <c r="FSF21" s="21"/>
      <c r="FSH21" s="19"/>
      <c r="FSI21" s="20"/>
      <c r="FSJ21" s="21"/>
      <c r="FSL21" s="19"/>
      <c r="FSM21" s="20"/>
      <c r="FSN21" s="21"/>
      <c r="FSP21" s="19"/>
      <c r="FSQ21" s="20"/>
      <c r="FSR21" s="21"/>
      <c r="FST21" s="19"/>
      <c r="FSU21" s="20"/>
      <c r="FSV21" s="21"/>
      <c r="FSX21" s="19"/>
      <c r="FSY21" s="20"/>
      <c r="FSZ21" s="21"/>
      <c r="FTB21" s="19"/>
      <c r="FTC21" s="20"/>
      <c r="FTD21" s="21"/>
      <c r="FTF21" s="19"/>
      <c r="FTG21" s="20"/>
      <c r="FTH21" s="21"/>
      <c r="FTJ21" s="19"/>
      <c r="FTK21" s="20"/>
      <c r="FTL21" s="21"/>
      <c r="FTN21" s="19"/>
      <c r="FTO21" s="20"/>
      <c r="FTP21" s="21"/>
      <c r="FTR21" s="19"/>
      <c r="FTS21" s="20"/>
      <c r="FTT21" s="21"/>
      <c r="FTV21" s="19"/>
      <c r="FTW21" s="20"/>
      <c r="FTX21" s="21"/>
      <c r="FTZ21" s="19"/>
      <c r="FUA21" s="20"/>
      <c r="FUB21" s="21"/>
      <c r="FUD21" s="19"/>
      <c r="FUE21" s="20"/>
      <c r="FUF21" s="21"/>
      <c r="FUH21" s="19"/>
      <c r="FUI21" s="20"/>
      <c r="FUJ21" s="21"/>
      <c r="FUL21" s="19"/>
      <c r="FUM21" s="20"/>
      <c r="FUN21" s="21"/>
      <c r="FUP21" s="19"/>
      <c r="FUQ21" s="20"/>
      <c r="FUR21" s="21"/>
      <c r="FUT21" s="19"/>
      <c r="FUU21" s="20"/>
      <c r="FUV21" s="21"/>
      <c r="FUX21" s="19"/>
      <c r="FUY21" s="20"/>
      <c r="FUZ21" s="21"/>
      <c r="FVB21" s="19"/>
      <c r="FVC21" s="20"/>
      <c r="FVD21" s="21"/>
      <c r="FVF21" s="19"/>
      <c r="FVG21" s="20"/>
      <c r="FVH21" s="21"/>
      <c r="FVJ21" s="19"/>
      <c r="FVK21" s="20"/>
      <c r="FVL21" s="21"/>
      <c r="FVN21" s="19"/>
      <c r="FVO21" s="20"/>
      <c r="FVP21" s="21"/>
      <c r="FVR21" s="19"/>
      <c r="FVS21" s="20"/>
      <c r="FVT21" s="21"/>
      <c r="FVV21" s="19"/>
      <c r="FVW21" s="20"/>
      <c r="FVX21" s="21"/>
      <c r="FVZ21" s="19"/>
      <c r="FWA21" s="20"/>
      <c r="FWB21" s="21"/>
      <c r="FWD21" s="19"/>
      <c r="FWE21" s="20"/>
      <c r="FWF21" s="21"/>
      <c r="FWH21" s="19"/>
      <c r="FWI21" s="20"/>
      <c r="FWJ21" s="21"/>
      <c r="FWL21" s="19"/>
      <c r="FWM21" s="20"/>
      <c r="FWN21" s="21"/>
      <c r="FWP21" s="19"/>
      <c r="FWQ21" s="20"/>
      <c r="FWR21" s="21"/>
      <c r="FWT21" s="19"/>
      <c r="FWU21" s="20"/>
      <c r="FWV21" s="21"/>
      <c r="FWX21" s="19"/>
      <c r="FWY21" s="20"/>
      <c r="FWZ21" s="21"/>
      <c r="FXB21" s="19"/>
      <c r="FXC21" s="20"/>
      <c r="FXD21" s="21"/>
      <c r="FXF21" s="19"/>
      <c r="FXG21" s="20"/>
      <c r="FXH21" s="21"/>
      <c r="FXJ21" s="19"/>
      <c r="FXK21" s="20"/>
      <c r="FXL21" s="21"/>
      <c r="FXN21" s="19"/>
      <c r="FXO21" s="20"/>
      <c r="FXP21" s="21"/>
      <c r="FXR21" s="19"/>
      <c r="FXS21" s="20"/>
      <c r="FXT21" s="21"/>
      <c r="FXV21" s="19"/>
      <c r="FXW21" s="20"/>
      <c r="FXX21" s="21"/>
      <c r="FXZ21" s="19"/>
      <c r="FYA21" s="20"/>
      <c r="FYB21" s="21"/>
      <c r="FYD21" s="19"/>
      <c r="FYE21" s="20"/>
      <c r="FYF21" s="21"/>
      <c r="FYH21" s="19"/>
      <c r="FYI21" s="20"/>
      <c r="FYJ21" s="21"/>
      <c r="FYL21" s="19"/>
      <c r="FYM21" s="20"/>
      <c r="FYN21" s="21"/>
      <c r="FYP21" s="19"/>
      <c r="FYQ21" s="20"/>
      <c r="FYR21" s="21"/>
      <c r="FYT21" s="19"/>
      <c r="FYU21" s="20"/>
      <c r="FYV21" s="21"/>
      <c r="FYX21" s="19"/>
      <c r="FYY21" s="20"/>
      <c r="FYZ21" s="21"/>
      <c r="FZB21" s="19"/>
      <c r="FZC21" s="20"/>
      <c r="FZD21" s="21"/>
      <c r="FZF21" s="19"/>
      <c r="FZG21" s="20"/>
      <c r="FZH21" s="21"/>
      <c r="FZJ21" s="19"/>
      <c r="FZK21" s="20"/>
      <c r="FZL21" s="21"/>
      <c r="FZN21" s="19"/>
      <c r="FZO21" s="20"/>
      <c r="FZP21" s="21"/>
      <c r="FZR21" s="19"/>
      <c r="FZS21" s="20"/>
      <c r="FZT21" s="21"/>
      <c r="FZV21" s="19"/>
      <c r="FZW21" s="20"/>
      <c r="FZX21" s="21"/>
      <c r="FZZ21" s="19"/>
      <c r="GAA21" s="20"/>
      <c r="GAB21" s="21"/>
      <c r="GAD21" s="19"/>
      <c r="GAE21" s="20"/>
      <c r="GAF21" s="21"/>
      <c r="GAH21" s="19"/>
      <c r="GAI21" s="20"/>
      <c r="GAJ21" s="21"/>
      <c r="GAL21" s="19"/>
      <c r="GAM21" s="20"/>
      <c r="GAN21" s="21"/>
      <c r="GAP21" s="19"/>
      <c r="GAQ21" s="20"/>
      <c r="GAR21" s="21"/>
      <c r="GAT21" s="19"/>
      <c r="GAU21" s="20"/>
      <c r="GAV21" s="21"/>
      <c r="GAX21" s="19"/>
      <c r="GAY21" s="20"/>
      <c r="GAZ21" s="21"/>
      <c r="GBB21" s="19"/>
      <c r="GBC21" s="20"/>
      <c r="GBD21" s="21"/>
      <c r="GBF21" s="19"/>
      <c r="GBG21" s="20"/>
      <c r="GBH21" s="21"/>
      <c r="GBJ21" s="19"/>
      <c r="GBK21" s="20"/>
      <c r="GBL21" s="21"/>
      <c r="GBN21" s="19"/>
      <c r="GBO21" s="20"/>
      <c r="GBP21" s="21"/>
      <c r="GBR21" s="19"/>
      <c r="GBS21" s="20"/>
      <c r="GBT21" s="21"/>
      <c r="GBV21" s="19"/>
      <c r="GBW21" s="20"/>
      <c r="GBX21" s="21"/>
      <c r="GBZ21" s="19"/>
      <c r="GCA21" s="20"/>
      <c r="GCB21" s="21"/>
      <c r="GCD21" s="19"/>
      <c r="GCE21" s="20"/>
      <c r="GCF21" s="21"/>
      <c r="GCH21" s="19"/>
      <c r="GCI21" s="20"/>
      <c r="GCJ21" s="21"/>
      <c r="GCL21" s="19"/>
      <c r="GCM21" s="20"/>
      <c r="GCN21" s="21"/>
      <c r="GCP21" s="19"/>
      <c r="GCQ21" s="20"/>
      <c r="GCR21" s="21"/>
      <c r="GCT21" s="19"/>
      <c r="GCU21" s="20"/>
      <c r="GCV21" s="21"/>
      <c r="GCX21" s="19"/>
      <c r="GCY21" s="20"/>
      <c r="GCZ21" s="21"/>
      <c r="GDB21" s="19"/>
      <c r="GDC21" s="20"/>
      <c r="GDD21" s="21"/>
      <c r="GDF21" s="19"/>
      <c r="GDG21" s="20"/>
      <c r="GDH21" s="21"/>
      <c r="GDJ21" s="19"/>
      <c r="GDK21" s="20"/>
      <c r="GDL21" s="21"/>
      <c r="GDN21" s="19"/>
      <c r="GDO21" s="20"/>
      <c r="GDP21" s="21"/>
      <c r="GDR21" s="19"/>
      <c r="GDS21" s="20"/>
      <c r="GDT21" s="21"/>
      <c r="GDV21" s="19"/>
      <c r="GDW21" s="20"/>
      <c r="GDX21" s="21"/>
      <c r="GDZ21" s="19"/>
      <c r="GEA21" s="20"/>
      <c r="GEB21" s="21"/>
      <c r="GED21" s="19"/>
      <c r="GEE21" s="20"/>
      <c r="GEF21" s="21"/>
      <c r="GEH21" s="19"/>
      <c r="GEI21" s="20"/>
      <c r="GEJ21" s="21"/>
      <c r="GEL21" s="19"/>
      <c r="GEM21" s="20"/>
      <c r="GEN21" s="21"/>
      <c r="GEP21" s="19"/>
      <c r="GEQ21" s="20"/>
      <c r="GER21" s="21"/>
      <c r="GET21" s="19"/>
      <c r="GEU21" s="20"/>
      <c r="GEV21" s="21"/>
      <c r="GEX21" s="19"/>
      <c r="GEY21" s="20"/>
      <c r="GEZ21" s="21"/>
      <c r="GFB21" s="19"/>
      <c r="GFC21" s="20"/>
      <c r="GFD21" s="21"/>
      <c r="GFF21" s="19"/>
      <c r="GFG21" s="20"/>
      <c r="GFH21" s="21"/>
      <c r="GFJ21" s="19"/>
      <c r="GFK21" s="20"/>
      <c r="GFL21" s="21"/>
      <c r="GFN21" s="19"/>
      <c r="GFO21" s="20"/>
      <c r="GFP21" s="21"/>
      <c r="GFR21" s="19"/>
      <c r="GFS21" s="20"/>
      <c r="GFT21" s="21"/>
      <c r="GFV21" s="19"/>
      <c r="GFW21" s="20"/>
      <c r="GFX21" s="21"/>
      <c r="GFZ21" s="19"/>
      <c r="GGA21" s="20"/>
      <c r="GGB21" s="21"/>
      <c r="GGD21" s="19"/>
      <c r="GGE21" s="20"/>
      <c r="GGF21" s="21"/>
      <c r="GGH21" s="19"/>
      <c r="GGI21" s="20"/>
      <c r="GGJ21" s="21"/>
      <c r="GGL21" s="19"/>
      <c r="GGM21" s="20"/>
      <c r="GGN21" s="21"/>
      <c r="GGP21" s="19"/>
      <c r="GGQ21" s="20"/>
      <c r="GGR21" s="21"/>
      <c r="GGT21" s="19"/>
      <c r="GGU21" s="20"/>
      <c r="GGV21" s="21"/>
      <c r="GGX21" s="19"/>
      <c r="GGY21" s="20"/>
      <c r="GGZ21" s="21"/>
      <c r="GHB21" s="19"/>
      <c r="GHC21" s="20"/>
      <c r="GHD21" s="21"/>
      <c r="GHF21" s="19"/>
      <c r="GHG21" s="20"/>
      <c r="GHH21" s="21"/>
      <c r="GHJ21" s="19"/>
      <c r="GHK21" s="20"/>
      <c r="GHL21" s="21"/>
      <c r="GHN21" s="19"/>
      <c r="GHO21" s="20"/>
      <c r="GHP21" s="21"/>
      <c r="GHR21" s="19"/>
      <c r="GHS21" s="20"/>
      <c r="GHT21" s="21"/>
      <c r="GHV21" s="19"/>
      <c r="GHW21" s="20"/>
      <c r="GHX21" s="21"/>
      <c r="GHZ21" s="19"/>
      <c r="GIA21" s="20"/>
      <c r="GIB21" s="21"/>
      <c r="GID21" s="19"/>
      <c r="GIE21" s="20"/>
      <c r="GIF21" s="21"/>
      <c r="GIH21" s="19"/>
      <c r="GII21" s="20"/>
      <c r="GIJ21" s="21"/>
      <c r="GIL21" s="19"/>
      <c r="GIM21" s="20"/>
      <c r="GIN21" s="21"/>
      <c r="GIP21" s="19"/>
      <c r="GIQ21" s="20"/>
      <c r="GIR21" s="21"/>
      <c r="GIT21" s="19"/>
      <c r="GIU21" s="20"/>
      <c r="GIV21" s="21"/>
      <c r="GIX21" s="19"/>
      <c r="GIY21" s="20"/>
      <c r="GIZ21" s="21"/>
      <c r="GJB21" s="19"/>
      <c r="GJC21" s="20"/>
      <c r="GJD21" s="21"/>
      <c r="GJF21" s="19"/>
      <c r="GJG21" s="20"/>
      <c r="GJH21" s="21"/>
      <c r="GJJ21" s="19"/>
      <c r="GJK21" s="20"/>
      <c r="GJL21" s="21"/>
      <c r="GJN21" s="19"/>
      <c r="GJO21" s="20"/>
      <c r="GJP21" s="21"/>
      <c r="GJR21" s="19"/>
      <c r="GJS21" s="20"/>
      <c r="GJT21" s="21"/>
      <c r="GJV21" s="19"/>
      <c r="GJW21" s="20"/>
      <c r="GJX21" s="21"/>
      <c r="GJZ21" s="19"/>
      <c r="GKA21" s="20"/>
      <c r="GKB21" s="21"/>
      <c r="GKD21" s="19"/>
      <c r="GKE21" s="20"/>
      <c r="GKF21" s="21"/>
      <c r="GKH21" s="19"/>
      <c r="GKI21" s="20"/>
      <c r="GKJ21" s="21"/>
      <c r="GKL21" s="19"/>
      <c r="GKM21" s="20"/>
      <c r="GKN21" s="21"/>
      <c r="GKP21" s="19"/>
      <c r="GKQ21" s="20"/>
      <c r="GKR21" s="21"/>
      <c r="GKT21" s="19"/>
      <c r="GKU21" s="20"/>
      <c r="GKV21" s="21"/>
      <c r="GKX21" s="19"/>
      <c r="GKY21" s="20"/>
      <c r="GKZ21" s="21"/>
      <c r="GLB21" s="19"/>
      <c r="GLC21" s="20"/>
      <c r="GLD21" s="21"/>
      <c r="GLF21" s="19"/>
      <c r="GLG21" s="20"/>
      <c r="GLH21" s="21"/>
      <c r="GLJ21" s="19"/>
      <c r="GLK21" s="20"/>
      <c r="GLL21" s="21"/>
      <c r="GLN21" s="19"/>
      <c r="GLO21" s="20"/>
      <c r="GLP21" s="21"/>
      <c r="GLR21" s="19"/>
      <c r="GLS21" s="20"/>
      <c r="GLT21" s="21"/>
      <c r="GLV21" s="19"/>
      <c r="GLW21" s="20"/>
      <c r="GLX21" s="21"/>
      <c r="GLZ21" s="19"/>
      <c r="GMA21" s="20"/>
      <c r="GMB21" s="21"/>
      <c r="GMD21" s="19"/>
      <c r="GME21" s="20"/>
      <c r="GMF21" s="21"/>
      <c r="GMH21" s="19"/>
      <c r="GMI21" s="20"/>
      <c r="GMJ21" s="21"/>
      <c r="GML21" s="19"/>
      <c r="GMM21" s="20"/>
      <c r="GMN21" s="21"/>
      <c r="GMP21" s="19"/>
      <c r="GMQ21" s="20"/>
      <c r="GMR21" s="21"/>
      <c r="GMT21" s="19"/>
      <c r="GMU21" s="20"/>
      <c r="GMV21" s="21"/>
      <c r="GMX21" s="19"/>
      <c r="GMY21" s="20"/>
      <c r="GMZ21" s="21"/>
      <c r="GNB21" s="19"/>
      <c r="GNC21" s="20"/>
      <c r="GND21" s="21"/>
      <c r="GNF21" s="19"/>
      <c r="GNG21" s="20"/>
      <c r="GNH21" s="21"/>
      <c r="GNJ21" s="19"/>
      <c r="GNK21" s="20"/>
      <c r="GNL21" s="21"/>
      <c r="GNN21" s="19"/>
      <c r="GNO21" s="20"/>
      <c r="GNP21" s="21"/>
      <c r="GNR21" s="19"/>
      <c r="GNS21" s="20"/>
      <c r="GNT21" s="21"/>
      <c r="GNV21" s="19"/>
      <c r="GNW21" s="20"/>
      <c r="GNX21" s="21"/>
      <c r="GNZ21" s="19"/>
      <c r="GOA21" s="20"/>
      <c r="GOB21" s="21"/>
      <c r="GOD21" s="19"/>
      <c r="GOE21" s="20"/>
      <c r="GOF21" s="21"/>
      <c r="GOH21" s="19"/>
      <c r="GOI21" s="20"/>
      <c r="GOJ21" s="21"/>
      <c r="GOL21" s="19"/>
      <c r="GOM21" s="20"/>
      <c r="GON21" s="21"/>
      <c r="GOP21" s="19"/>
      <c r="GOQ21" s="20"/>
      <c r="GOR21" s="21"/>
      <c r="GOT21" s="19"/>
      <c r="GOU21" s="20"/>
      <c r="GOV21" s="21"/>
      <c r="GOX21" s="19"/>
      <c r="GOY21" s="20"/>
      <c r="GOZ21" s="21"/>
      <c r="GPB21" s="19"/>
      <c r="GPC21" s="20"/>
      <c r="GPD21" s="21"/>
      <c r="GPF21" s="19"/>
      <c r="GPG21" s="20"/>
      <c r="GPH21" s="21"/>
      <c r="GPJ21" s="19"/>
      <c r="GPK21" s="20"/>
      <c r="GPL21" s="21"/>
      <c r="GPN21" s="19"/>
      <c r="GPO21" s="20"/>
      <c r="GPP21" s="21"/>
      <c r="GPR21" s="19"/>
      <c r="GPS21" s="20"/>
      <c r="GPT21" s="21"/>
      <c r="GPV21" s="19"/>
      <c r="GPW21" s="20"/>
      <c r="GPX21" s="21"/>
      <c r="GPZ21" s="19"/>
      <c r="GQA21" s="20"/>
      <c r="GQB21" s="21"/>
      <c r="GQD21" s="19"/>
      <c r="GQE21" s="20"/>
      <c r="GQF21" s="21"/>
      <c r="GQH21" s="19"/>
      <c r="GQI21" s="20"/>
      <c r="GQJ21" s="21"/>
      <c r="GQL21" s="19"/>
      <c r="GQM21" s="20"/>
      <c r="GQN21" s="21"/>
      <c r="GQP21" s="19"/>
      <c r="GQQ21" s="20"/>
      <c r="GQR21" s="21"/>
      <c r="GQT21" s="19"/>
      <c r="GQU21" s="20"/>
      <c r="GQV21" s="21"/>
      <c r="GQX21" s="19"/>
      <c r="GQY21" s="20"/>
      <c r="GQZ21" s="21"/>
      <c r="GRB21" s="19"/>
      <c r="GRC21" s="20"/>
      <c r="GRD21" s="21"/>
      <c r="GRF21" s="19"/>
      <c r="GRG21" s="20"/>
      <c r="GRH21" s="21"/>
      <c r="GRJ21" s="19"/>
      <c r="GRK21" s="20"/>
      <c r="GRL21" s="21"/>
      <c r="GRN21" s="19"/>
      <c r="GRO21" s="20"/>
      <c r="GRP21" s="21"/>
      <c r="GRR21" s="19"/>
      <c r="GRS21" s="20"/>
      <c r="GRT21" s="21"/>
      <c r="GRV21" s="19"/>
      <c r="GRW21" s="20"/>
      <c r="GRX21" s="21"/>
      <c r="GRZ21" s="19"/>
      <c r="GSA21" s="20"/>
      <c r="GSB21" s="21"/>
      <c r="GSD21" s="19"/>
      <c r="GSE21" s="20"/>
      <c r="GSF21" s="21"/>
      <c r="GSH21" s="19"/>
      <c r="GSI21" s="20"/>
      <c r="GSJ21" s="21"/>
      <c r="GSL21" s="19"/>
      <c r="GSM21" s="20"/>
      <c r="GSN21" s="21"/>
      <c r="GSP21" s="19"/>
      <c r="GSQ21" s="20"/>
      <c r="GSR21" s="21"/>
      <c r="GST21" s="19"/>
      <c r="GSU21" s="20"/>
      <c r="GSV21" s="21"/>
      <c r="GSX21" s="19"/>
      <c r="GSY21" s="20"/>
      <c r="GSZ21" s="21"/>
      <c r="GTB21" s="19"/>
      <c r="GTC21" s="20"/>
      <c r="GTD21" s="21"/>
      <c r="GTF21" s="19"/>
      <c r="GTG21" s="20"/>
      <c r="GTH21" s="21"/>
      <c r="GTJ21" s="19"/>
      <c r="GTK21" s="20"/>
      <c r="GTL21" s="21"/>
      <c r="GTN21" s="19"/>
      <c r="GTO21" s="20"/>
      <c r="GTP21" s="21"/>
      <c r="GTR21" s="19"/>
      <c r="GTS21" s="20"/>
      <c r="GTT21" s="21"/>
      <c r="GTV21" s="19"/>
      <c r="GTW21" s="20"/>
      <c r="GTX21" s="21"/>
      <c r="GTZ21" s="19"/>
      <c r="GUA21" s="20"/>
      <c r="GUB21" s="21"/>
      <c r="GUD21" s="19"/>
      <c r="GUE21" s="20"/>
      <c r="GUF21" s="21"/>
      <c r="GUH21" s="19"/>
      <c r="GUI21" s="20"/>
      <c r="GUJ21" s="21"/>
      <c r="GUL21" s="19"/>
      <c r="GUM21" s="20"/>
      <c r="GUN21" s="21"/>
      <c r="GUP21" s="19"/>
      <c r="GUQ21" s="20"/>
      <c r="GUR21" s="21"/>
      <c r="GUT21" s="19"/>
      <c r="GUU21" s="20"/>
      <c r="GUV21" s="21"/>
      <c r="GUX21" s="19"/>
      <c r="GUY21" s="20"/>
      <c r="GUZ21" s="21"/>
      <c r="GVB21" s="19"/>
      <c r="GVC21" s="20"/>
      <c r="GVD21" s="21"/>
      <c r="GVF21" s="19"/>
      <c r="GVG21" s="20"/>
      <c r="GVH21" s="21"/>
      <c r="GVJ21" s="19"/>
      <c r="GVK21" s="20"/>
      <c r="GVL21" s="21"/>
      <c r="GVN21" s="19"/>
      <c r="GVO21" s="20"/>
      <c r="GVP21" s="21"/>
      <c r="GVR21" s="19"/>
      <c r="GVS21" s="20"/>
      <c r="GVT21" s="21"/>
      <c r="GVV21" s="19"/>
      <c r="GVW21" s="20"/>
      <c r="GVX21" s="21"/>
      <c r="GVZ21" s="19"/>
      <c r="GWA21" s="20"/>
      <c r="GWB21" s="21"/>
      <c r="GWD21" s="19"/>
      <c r="GWE21" s="20"/>
      <c r="GWF21" s="21"/>
      <c r="GWH21" s="19"/>
      <c r="GWI21" s="20"/>
      <c r="GWJ21" s="21"/>
      <c r="GWL21" s="19"/>
      <c r="GWM21" s="20"/>
      <c r="GWN21" s="21"/>
      <c r="GWP21" s="19"/>
      <c r="GWQ21" s="20"/>
      <c r="GWR21" s="21"/>
      <c r="GWT21" s="19"/>
      <c r="GWU21" s="20"/>
      <c r="GWV21" s="21"/>
      <c r="GWX21" s="19"/>
      <c r="GWY21" s="20"/>
      <c r="GWZ21" s="21"/>
      <c r="GXB21" s="19"/>
      <c r="GXC21" s="20"/>
      <c r="GXD21" s="21"/>
      <c r="GXF21" s="19"/>
      <c r="GXG21" s="20"/>
      <c r="GXH21" s="21"/>
      <c r="GXJ21" s="19"/>
      <c r="GXK21" s="20"/>
      <c r="GXL21" s="21"/>
      <c r="GXN21" s="19"/>
      <c r="GXO21" s="20"/>
      <c r="GXP21" s="21"/>
      <c r="GXR21" s="19"/>
      <c r="GXS21" s="20"/>
      <c r="GXT21" s="21"/>
      <c r="GXV21" s="19"/>
      <c r="GXW21" s="20"/>
      <c r="GXX21" s="21"/>
      <c r="GXZ21" s="19"/>
      <c r="GYA21" s="20"/>
      <c r="GYB21" s="21"/>
      <c r="GYD21" s="19"/>
      <c r="GYE21" s="20"/>
      <c r="GYF21" s="21"/>
      <c r="GYH21" s="19"/>
      <c r="GYI21" s="20"/>
      <c r="GYJ21" s="21"/>
      <c r="GYL21" s="19"/>
      <c r="GYM21" s="20"/>
      <c r="GYN21" s="21"/>
      <c r="GYP21" s="19"/>
      <c r="GYQ21" s="20"/>
      <c r="GYR21" s="21"/>
      <c r="GYT21" s="19"/>
      <c r="GYU21" s="20"/>
      <c r="GYV21" s="21"/>
      <c r="GYX21" s="19"/>
      <c r="GYY21" s="20"/>
      <c r="GYZ21" s="21"/>
      <c r="GZB21" s="19"/>
      <c r="GZC21" s="20"/>
      <c r="GZD21" s="21"/>
      <c r="GZF21" s="19"/>
      <c r="GZG21" s="20"/>
      <c r="GZH21" s="21"/>
      <c r="GZJ21" s="19"/>
      <c r="GZK21" s="20"/>
      <c r="GZL21" s="21"/>
      <c r="GZN21" s="19"/>
      <c r="GZO21" s="20"/>
      <c r="GZP21" s="21"/>
      <c r="GZR21" s="19"/>
      <c r="GZS21" s="20"/>
      <c r="GZT21" s="21"/>
      <c r="GZV21" s="19"/>
      <c r="GZW21" s="20"/>
      <c r="GZX21" s="21"/>
      <c r="GZZ21" s="19"/>
      <c r="HAA21" s="20"/>
      <c r="HAB21" s="21"/>
      <c r="HAD21" s="19"/>
      <c r="HAE21" s="20"/>
      <c r="HAF21" s="21"/>
      <c r="HAH21" s="19"/>
      <c r="HAI21" s="20"/>
      <c r="HAJ21" s="21"/>
      <c r="HAL21" s="19"/>
      <c r="HAM21" s="20"/>
      <c r="HAN21" s="21"/>
      <c r="HAP21" s="19"/>
      <c r="HAQ21" s="20"/>
      <c r="HAR21" s="21"/>
      <c r="HAT21" s="19"/>
      <c r="HAU21" s="20"/>
      <c r="HAV21" s="21"/>
      <c r="HAX21" s="19"/>
      <c r="HAY21" s="20"/>
      <c r="HAZ21" s="21"/>
      <c r="HBB21" s="19"/>
      <c r="HBC21" s="20"/>
      <c r="HBD21" s="21"/>
      <c r="HBF21" s="19"/>
      <c r="HBG21" s="20"/>
      <c r="HBH21" s="21"/>
      <c r="HBJ21" s="19"/>
      <c r="HBK21" s="20"/>
      <c r="HBL21" s="21"/>
      <c r="HBN21" s="19"/>
      <c r="HBO21" s="20"/>
      <c r="HBP21" s="21"/>
      <c r="HBR21" s="19"/>
      <c r="HBS21" s="20"/>
      <c r="HBT21" s="21"/>
      <c r="HBV21" s="19"/>
      <c r="HBW21" s="20"/>
      <c r="HBX21" s="21"/>
      <c r="HBZ21" s="19"/>
      <c r="HCA21" s="20"/>
      <c r="HCB21" s="21"/>
      <c r="HCD21" s="19"/>
      <c r="HCE21" s="20"/>
      <c r="HCF21" s="21"/>
      <c r="HCH21" s="19"/>
      <c r="HCI21" s="20"/>
      <c r="HCJ21" s="21"/>
      <c r="HCL21" s="19"/>
      <c r="HCM21" s="20"/>
      <c r="HCN21" s="21"/>
      <c r="HCP21" s="19"/>
      <c r="HCQ21" s="20"/>
      <c r="HCR21" s="21"/>
      <c r="HCT21" s="19"/>
      <c r="HCU21" s="20"/>
      <c r="HCV21" s="21"/>
      <c r="HCX21" s="19"/>
      <c r="HCY21" s="20"/>
      <c r="HCZ21" s="21"/>
      <c r="HDB21" s="19"/>
      <c r="HDC21" s="20"/>
      <c r="HDD21" s="21"/>
      <c r="HDF21" s="19"/>
      <c r="HDG21" s="20"/>
      <c r="HDH21" s="21"/>
      <c r="HDJ21" s="19"/>
      <c r="HDK21" s="20"/>
      <c r="HDL21" s="21"/>
      <c r="HDN21" s="19"/>
      <c r="HDO21" s="20"/>
      <c r="HDP21" s="21"/>
      <c r="HDR21" s="19"/>
      <c r="HDS21" s="20"/>
      <c r="HDT21" s="21"/>
      <c r="HDV21" s="19"/>
      <c r="HDW21" s="20"/>
      <c r="HDX21" s="21"/>
      <c r="HDZ21" s="19"/>
      <c r="HEA21" s="20"/>
      <c r="HEB21" s="21"/>
      <c r="HED21" s="19"/>
      <c r="HEE21" s="20"/>
      <c r="HEF21" s="21"/>
      <c r="HEH21" s="19"/>
      <c r="HEI21" s="20"/>
      <c r="HEJ21" s="21"/>
      <c r="HEL21" s="19"/>
      <c r="HEM21" s="20"/>
      <c r="HEN21" s="21"/>
      <c r="HEP21" s="19"/>
      <c r="HEQ21" s="20"/>
      <c r="HER21" s="21"/>
      <c r="HET21" s="19"/>
      <c r="HEU21" s="20"/>
      <c r="HEV21" s="21"/>
      <c r="HEX21" s="19"/>
      <c r="HEY21" s="20"/>
      <c r="HEZ21" s="21"/>
      <c r="HFB21" s="19"/>
      <c r="HFC21" s="20"/>
      <c r="HFD21" s="21"/>
      <c r="HFF21" s="19"/>
      <c r="HFG21" s="20"/>
      <c r="HFH21" s="21"/>
      <c r="HFJ21" s="19"/>
      <c r="HFK21" s="20"/>
      <c r="HFL21" s="21"/>
      <c r="HFN21" s="19"/>
      <c r="HFO21" s="20"/>
      <c r="HFP21" s="21"/>
      <c r="HFR21" s="19"/>
      <c r="HFS21" s="20"/>
      <c r="HFT21" s="21"/>
      <c r="HFV21" s="19"/>
      <c r="HFW21" s="20"/>
      <c r="HFX21" s="21"/>
      <c r="HFZ21" s="19"/>
      <c r="HGA21" s="20"/>
      <c r="HGB21" s="21"/>
      <c r="HGD21" s="19"/>
      <c r="HGE21" s="20"/>
      <c r="HGF21" s="21"/>
      <c r="HGH21" s="19"/>
      <c r="HGI21" s="20"/>
      <c r="HGJ21" s="21"/>
      <c r="HGL21" s="19"/>
      <c r="HGM21" s="20"/>
      <c r="HGN21" s="21"/>
      <c r="HGP21" s="19"/>
      <c r="HGQ21" s="20"/>
      <c r="HGR21" s="21"/>
      <c r="HGT21" s="19"/>
      <c r="HGU21" s="20"/>
      <c r="HGV21" s="21"/>
      <c r="HGX21" s="19"/>
      <c r="HGY21" s="20"/>
      <c r="HGZ21" s="21"/>
      <c r="HHB21" s="19"/>
      <c r="HHC21" s="20"/>
      <c r="HHD21" s="21"/>
      <c r="HHF21" s="19"/>
      <c r="HHG21" s="20"/>
      <c r="HHH21" s="21"/>
      <c r="HHJ21" s="19"/>
      <c r="HHK21" s="20"/>
      <c r="HHL21" s="21"/>
      <c r="HHN21" s="19"/>
      <c r="HHO21" s="20"/>
      <c r="HHP21" s="21"/>
      <c r="HHR21" s="19"/>
      <c r="HHS21" s="20"/>
      <c r="HHT21" s="21"/>
      <c r="HHV21" s="19"/>
      <c r="HHW21" s="20"/>
      <c r="HHX21" s="21"/>
      <c r="HHZ21" s="19"/>
      <c r="HIA21" s="20"/>
      <c r="HIB21" s="21"/>
      <c r="HID21" s="19"/>
      <c r="HIE21" s="20"/>
      <c r="HIF21" s="21"/>
      <c r="HIH21" s="19"/>
      <c r="HII21" s="20"/>
      <c r="HIJ21" s="21"/>
      <c r="HIL21" s="19"/>
      <c r="HIM21" s="20"/>
      <c r="HIN21" s="21"/>
      <c r="HIP21" s="19"/>
      <c r="HIQ21" s="20"/>
      <c r="HIR21" s="21"/>
      <c r="HIT21" s="19"/>
      <c r="HIU21" s="20"/>
      <c r="HIV21" s="21"/>
      <c r="HIX21" s="19"/>
      <c r="HIY21" s="20"/>
      <c r="HIZ21" s="21"/>
      <c r="HJB21" s="19"/>
      <c r="HJC21" s="20"/>
      <c r="HJD21" s="21"/>
      <c r="HJF21" s="19"/>
      <c r="HJG21" s="20"/>
      <c r="HJH21" s="21"/>
      <c r="HJJ21" s="19"/>
      <c r="HJK21" s="20"/>
      <c r="HJL21" s="21"/>
      <c r="HJN21" s="19"/>
      <c r="HJO21" s="20"/>
      <c r="HJP21" s="21"/>
      <c r="HJR21" s="19"/>
      <c r="HJS21" s="20"/>
      <c r="HJT21" s="21"/>
      <c r="HJV21" s="19"/>
      <c r="HJW21" s="20"/>
      <c r="HJX21" s="21"/>
      <c r="HJZ21" s="19"/>
      <c r="HKA21" s="20"/>
      <c r="HKB21" s="21"/>
      <c r="HKD21" s="19"/>
      <c r="HKE21" s="20"/>
      <c r="HKF21" s="21"/>
      <c r="HKH21" s="19"/>
      <c r="HKI21" s="20"/>
      <c r="HKJ21" s="21"/>
      <c r="HKL21" s="19"/>
      <c r="HKM21" s="20"/>
      <c r="HKN21" s="21"/>
      <c r="HKP21" s="19"/>
      <c r="HKQ21" s="20"/>
      <c r="HKR21" s="21"/>
      <c r="HKT21" s="19"/>
      <c r="HKU21" s="20"/>
      <c r="HKV21" s="21"/>
      <c r="HKX21" s="19"/>
      <c r="HKY21" s="20"/>
      <c r="HKZ21" s="21"/>
      <c r="HLB21" s="19"/>
      <c r="HLC21" s="20"/>
      <c r="HLD21" s="21"/>
      <c r="HLF21" s="19"/>
      <c r="HLG21" s="20"/>
      <c r="HLH21" s="21"/>
      <c r="HLJ21" s="19"/>
      <c r="HLK21" s="20"/>
      <c r="HLL21" s="21"/>
      <c r="HLN21" s="19"/>
      <c r="HLO21" s="20"/>
      <c r="HLP21" s="21"/>
      <c r="HLR21" s="19"/>
      <c r="HLS21" s="20"/>
      <c r="HLT21" s="21"/>
      <c r="HLV21" s="19"/>
      <c r="HLW21" s="20"/>
      <c r="HLX21" s="21"/>
      <c r="HLZ21" s="19"/>
      <c r="HMA21" s="20"/>
      <c r="HMB21" s="21"/>
      <c r="HMD21" s="19"/>
      <c r="HME21" s="20"/>
      <c r="HMF21" s="21"/>
      <c r="HMH21" s="19"/>
      <c r="HMI21" s="20"/>
      <c r="HMJ21" s="21"/>
      <c r="HML21" s="19"/>
      <c r="HMM21" s="20"/>
      <c r="HMN21" s="21"/>
      <c r="HMP21" s="19"/>
      <c r="HMQ21" s="20"/>
      <c r="HMR21" s="21"/>
      <c r="HMT21" s="19"/>
      <c r="HMU21" s="20"/>
      <c r="HMV21" s="21"/>
      <c r="HMX21" s="19"/>
      <c r="HMY21" s="20"/>
      <c r="HMZ21" s="21"/>
      <c r="HNB21" s="19"/>
      <c r="HNC21" s="20"/>
      <c r="HND21" s="21"/>
      <c r="HNF21" s="19"/>
      <c r="HNG21" s="20"/>
      <c r="HNH21" s="21"/>
      <c r="HNJ21" s="19"/>
      <c r="HNK21" s="20"/>
      <c r="HNL21" s="21"/>
      <c r="HNN21" s="19"/>
      <c r="HNO21" s="20"/>
      <c r="HNP21" s="21"/>
      <c r="HNR21" s="19"/>
      <c r="HNS21" s="20"/>
      <c r="HNT21" s="21"/>
      <c r="HNV21" s="19"/>
      <c r="HNW21" s="20"/>
      <c r="HNX21" s="21"/>
      <c r="HNZ21" s="19"/>
      <c r="HOA21" s="20"/>
      <c r="HOB21" s="21"/>
      <c r="HOD21" s="19"/>
      <c r="HOE21" s="20"/>
      <c r="HOF21" s="21"/>
      <c r="HOH21" s="19"/>
      <c r="HOI21" s="20"/>
      <c r="HOJ21" s="21"/>
      <c r="HOL21" s="19"/>
      <c r="HOM21" s="20"/>
      <c r="HON21" s="21"/>
      <c r="HOP21" s="19"/>
      <c r="HOQ21" s="20"/>
      <c r="HOR21" s="21"/>
      <c r="HOT21" s="19"/>
      <c r="HOU21" s="20"/>
      <c r="HOV21" s="21"/>
      <c r="HOX21" s="19"/>
      <c r="HOY21" s="20"/>
      <c r="HOZ21" s="21"/>
      <c r="HPB21" s="19"/>
      <c r="HPC21" s="20"/>
      <c r="HPD21" s="21"/>
      <c r="HPF21" s="19"/>
      <c r="HPG21" s="20"/>
      <c r="HPH21" s="21"/>
      <c r="HPJ21" s="19"/>
      <c r="HPK21" s="20"/>
      <c r="HPL21" s="21"/>
      <c r="HPN21" s="19"/>
      <c r="HPO21" s="20"/>
      <c r="HPP21" s="21"/>
      <c r="HPR21" s="19"/>
      <c r="HPS21" s="20"/>
      <c r="HPT21" s="21"/>
      <c r="HPV21" s="19"/>
      <c r="HPW21" s="20"/>
      <c r="HPX21" s="21"/>
      <c r="HPZ21" s="19"/>
      <c r="HQA21" s="20"/>
      <c r="HQB21" s="21"/>
      <c r="HQD21" s="19"/>
      <c r="HQE21" s="20"/>
      <c r="HQF21" s="21"/>
      <c r="HQH21" s="19"/>
      <c r="HQI21" s="20"/>
      <c r="HQJ21" s="21"/>
      <c r="HQL21" s="19"/>
      <c r="HQM21" s="20"/>
      <c r="HQN21" s="21"/>
      <c r="HQP21" s="19"/>
      <c r="HQQ21" s="20"/>
      <c r="HQR21" s="21"/>
      <c r="HQT21" s="19"/>
      <c r="HQU21" s="20"/>
      <c r="HQV21" s="21"/>
      <c r="HQX21" s="19"/>
      <c r="HQY21" s="20"/>
      <c r="HQZ21" s="21"/>
      <c r="HRB21" s="19"/>
      <c r="HRC21" s="20"/>
      <c r="HRD21" s="21"/>
      <c r="HRF21" s="19"/>
      <c r="HRG21" s="20"/>
      <c r="HRH21" s="21"/>
      <c r="HRJ21" s="19"/>
      <c r="HRK21" s="20"/>
      <c r="HRL21" s="21"/>
      <c r="HRN21" s="19"/>
      <c r="HRO21" s="20"/>
      <c r="HRP21" s="21"/>
      <c r="HRR21" s="19"/>
      <c r="HRS21" s="20"/>
      <c r="HRT21" s="21"/>
      <c r="HRV21" s="19"/>
      <c r="HRW21" s="20"/>
      <c r="HRX21" s="21"/>
      <c r="HRZ21" s="19"/>
      <c r="HSA21" s="20"/>
      <c r="HSB21" s="21"/>
      <c r="HSD21" s="19"/>
      <c r="HSE21" s="20"/>
      <c r="HSF21" s="21"/>
      <c r="HSH21" s="19"/>
      <c r="HSI21" s="20"/>
      <c r="HSJ21" s="21"/>
      <c r="HSL21" s="19"/>
      <c r="HSM21" s="20"/>
      <c r="HSN21" s="21"/>
      <c r="HSP21" s="19"/>
      <c r="HSQ21" s="20"/>
      <c r="HSR21" s="21"/>
      <c r="HST21" s="19"/>
      <c r="HSU21" s="20"/>
      <c r="HSV21" s="21"/>
      <c r="HSX21" s="19"/>
      <c r="HSY21" s="20"/>
      <c r="HSZ21" s="21"/>
      <c r="HTB21" s="19"/>
      <c r="HTC21" s="20"/>
      <c r="HTD21" s="21"/>
      <c r="HTF21" s="19"/>
      <c r="HTG21" s="20"/>
      <c r="HTH21" s="21"/>
      <c r="HTJ21" s="19"/>
      <c r="HTK21" s="20"/>
      <c r="HTL21" s="21"/>
      <c r="HTN21" s="19"/>
      <c r="HTO21" s="20"/>
      <c r="HTP21" s="21"/>
      <c r="HTR21" s="19"/>
      <c r="HTS21" s="20"/>
      <c r="HTT21" s="21"/>
      <c r="HTV21" s="19"/>
      <c r="HTW21" s="20"/>
      <c r="HTX21" s="21"/>
      <c r="HTZ21" s="19"/>
      <c r="HUA21" s="20"/>
      <c r="HUB21" s="21"/>
      <c r="HUD21" s="19"/>
      <c r="HUE21" s="20"/>
      <c r="HUF21" s="21"/>
      <c r="HUH21" s="19"/>
      <c r="HUI21" s="20"/>
      <c r="HUJ21" s="21"/>
      <c r="HUL21" s="19"/>
      <c r="HUM21" s="20"/>
      <c r="HUN21" s="21"/>
      <c r="HUP21" s="19"/>
      <c r="HUQ21" s="20"/>
      <c r="HUR21" s="21"/>
      <c r="HUT21" s="19"/>
      <c r="HUU21" s="20"/>
      <c r="HUV21" s="21"/>
      <c r="HUX21" s="19"/>
      <c r="HUY21" s="20"/>
      <c r="HUZ21" s="21"/>
      <c r="HVB21" s="19"/>
      <c r="HVC21" s="20"/>
      <c r="HVD21" s="21"/>
      <c r="HVF21" s="19"/>
      <c r="HVG21" s="20"/>
      <c r="HVH21" s="21"/>
      <c r="HVJ21" s="19"/>
      <c r="HVK21" s="20"/>
      <c r="HVL21" s="21"/>
      <c r="HVN21" s="19"/>
      <c r="HVO21" s="20"/>
      <c r="HVP21" s="21"/>
      <c r="HVR21" s="19"/>
      <c r="HVS21" s="20"/>
      <c r="HVT21" s="21"/>
      <c r="HVV21" s="19"/>
      <c r="HVW21" s="20"/>
      <c r="HVX21" s="21"/>
      <c r="HVZ21" s="19"/>
      <c r="HWA21" s="20"/>
      <c r="HWB21" s="21"/>
      <c r="HWD21" s="19"/>
      <c r="HWE21" s="20"/>
      <c r="HWF21" s="21"/>
      <c r="HWH21" s="19"/>
      <c r="HWI21" s="20"/>
      <c r="HWJ21" s="21"/>
      <c r="HWL21" s="19"/>
      <c r="HWM21" s="20"/>
      <c r="HWN21" s="21"/>
      <c r="HWP21" s="19"/>
      <c r="HWQ21" s="20"/>
      <c r="HWR21" s="21"/>
      <c r="HWT21" s="19"/>
      <c r="HWU21" s="20"/>
      <c r="HWV21" s="21"/>
      <c r="HWX21" s="19"/>
      <c r="HWY21" s="20"/>
      <c r="HWZ21" s="21"/>
      <c r="HXB21" s="19"/>
      <c r="HXC21" s="20"/>
      <c r="HXD21" s="21"/>
      <c r="HXF21" s="19"/>
      <c r="HXG21" s="20"/>
      <c r="HXH21" s="21"/>
      <c r="HXJ21" s="19"/>
      <c r="HXK21" s="20"/>
      <c r="HXL21" s="21"/>
      <c r="HXN21" s="19"/>
      <c r="HXO21" s="20"/>
      <c r="HXP21" s="21"/>
      <c r="HXR21" s="19"/>
      <c r="HXS21" s="20"/>
      <c r="HXT21" s="21"/>
      <c r="HXV21" s="19"/>
      <c r="HXW21" s="20"/>
      <c r="HXX21" s="21"/>
      <c r="HXZ21" s="19"/>
      <c r="HYA21" s="20"/>
      <c r="HYB21" s="21"/>
      <c r="HYD21" s="19"/>
      <c r="HYE21" s="20"/>
      <c r="HYF21" s="21"/>
      <c r="HYH21" s="19"/>
      <c r="HYI21" s="20"/>
      <c r="HYJ21" s="21"/>
      <c r="HYL21" s="19"/>
      <c r="HYM21" s="20"/>
      <c r="HYN21" s="21"/>
      <c r="HYP21" s="19"/>
      <c r="HYQ21" s="20"/>
      <c r="HYR21" s="21"/>
      <c r="HYT21" s="19"/>
      <c r="HYU21" s="20"/>
      <c r="HYV21" s="21"/>
      <c r="HYX21" s="19"/>
      <c r="HYY21" s="20"/>
      <c r="HYZ21" s="21"/>
      <c r="HZB21" s="19"/>
      <c r="HZC21" s="20"/>
      <c r="HZD21" s="21"/>
      <c r="HZF21" s="19"/>
      <c r="HZG21" s="20"/>
      <c r="HZH21" s="21"/>
      <c r="HZJ21" s="19"/>
      <c r="HZK21" s="20"/>
      <c r="HZL21" s="21"/>
      <c r="HZN21" s="19"/>
      <c r="HZO21" s="20"/>
      <c r="HZP21" s="21"/>
      <c r="HZR21" s="19"/>
      <c r="HZS21" s="20"/>
      <c r="HZT21" s="21"/>
      <c r="HZV21" s="19"/>
      <c r="HZW21" s="20"/>
      <c r="HZX21" s="21"/>
      <c r="HZZ21" s="19"/>
      <c r="IAA21" s="20"/>
      <c r="IAB21" s="21"/>
      <c r="IAD21" s="19"/>
      <c r="IAE21" s="20"/>
      <c r="IAF21" s="21"/>
      <c r="IAH21" s="19"/>
      <c r="IAI21" s="20"/>
      <c r="IAJ21" s="21"/>
      <c r="IAL21" s="19"/>
      <c r="IAM21" s="20"/>
      <c r="IAN21" s="21"/>
      <c r="IAP21" s="19"/>
      <c r="IAQ21" s="20"/>
      <c r="IAR21" s="21"/>
      <c r="IAT21" s="19"/>
      <c r="IAU21" s="20"/>
      <c r="IAV21" s="21"/>
      <c r="IAX21" s="19"/>
      <c r="IAY21" s="20"/>
      <c r="IAZ21" s="21"/>
      <c r="IBB21" s="19"/>
      <c r="IBC21" s="20"/>
      <c r="IBD21" s="21"/>
      <c r="IBF21" s="19"/>
      <c r="IBG21" s="20"/>
      <c r="IBH21" s="21"/>
      <c r="IBJ21" s="19"/>
      <c r="IBK21" s="20"/>
      <c r="IBL21" s="21"/>
      <c r="IBN21" s="19"/>
      <c r="IBO21" s="20"/>
      <c r="IBP21" s="21"/>
      <c r="IBR21" s="19"/>
      <c r="IBS21" s="20"/>
      <c r="IBT21" s="21"/>
      <c r="IBV21" s="19"/>
      <c r="IBW21" s="20"/>
      <c r="IBX21" s="21"/>
      <c r="IBZ21" s="19"/>
      <c r="ICA21" s="20"/>
      <c r="ICB21" s="21"/>
      <c r="ICD21" s="19"/>
      <c r="ICE21" s="20"/>
      <c r="ICF21" s="21"/>
      <c r="ICH21" s="19"/>
      <c r="ICI21" s="20"/>
      <c r="ICJ21" s="21"/>
      <c r="ICL21" s="19"/>
      <c r="ICM21" s="20"/>
      <c r="ICN21" s="21"/>
      <c r="ICP21" s="19"/>
      <c r="ICQ21" s="20"/>
      <c r="ICR21" s="21"/>
      <c r="ICT21" s="19"/>
      <c r="ICU21" s="20"/>
      <c r="ICV21" s="21"/>
      <c r="ICX21" s="19"/>
      <c r="ICY21" s="20"/>
      <c r="ICZ21" s="21"/>
      <c r="IDB21" s="19"/>
      <c r="IDC21" s="20"/>
      <c r="IDD21" s="21"/>
      <c r="IDF21" s="19"/>
      <c r="IDG21" s="20"/>
      <c r="IDH21" s="21"/>
      <c r="IDJ21" s="19"/>
      <c r="IDK21" s="20"/>
      <c r="IDL21" s="21"/>
      <c r="IDN21" s="19"/>
      <c r="IDO21" s="20"/>
      <c r="IDP21" s="21"/>
      <c r="IDR21" s="19"/>
      <c r="IDS21" s="20"/>
      <c r="IDT21" s="21"/>
      <c r="IDV21" s="19"/>
      <c r="IDW21" s="20"/>
      <c r="IDX21" s="21"/>
      <c r="IDZ21" s="19"/>
      <c r="IEA21" s="20"/>
      <c r="IEB21" s="21"/>
      <c r="IED21" s="19"/>
      <c r="IEE21" s="20"/>
      <c r="IEF21" s="21"/>
      <c r="IEH21" s="19"/>
      <c r="IEI21" s="20"/>
      <c r="IEJ21" s="21"/>
      <c r="IEL21" s="19"/>
      <c r="IEM21" s="20"/>
      <c r="IEN21" s="21"/>
      <c r="IEP21" s="19"/>
      <c r="IEQ21" s="20"/>
      <c r="IER21" s="21"/>
      <c r="IET21" s="19"/>
      <c r="IEU21" s="20"/>
      <c r="IEV21" s="21"/>
      <c r="IEX21" s="19"/>
      <c r="IEY21" s="20"/>
      <c r="IEZ21" s="21"/>
      <c r="IFB21" s="19"/>
      <c r="IFC21" s="20"/>
      <c r="IFD21" s="21"/>
      <c r="IFF21" s="19"/>
      <c r="IFG21" s="20"/>
      <c r="IFH21" s="21"/>
      <c r="IFJ21" s="19"/>
      <c r="IFK21" s="20"/>
      <c r="IFL21" s="21"/>
      <c r="IFN21" s="19"/>
      <c r="IFO21" s="20"/>
      <c r="IFP21" s="21"/>
      <c r="IFR21" s="19"/>
      <c r="IFS21" s="20"/>
      <c r="IFT21" s="21"/>
      <c r="IFV21" s="19"/>
      <c r="IFW21" s="20"/>
      <c r="IFX21" s="21"/>
      <c r="IFZ21" s="19"/>
      <c r="IGA21" s="20"/>
      <c r="IGB21" s="21"/>
      <c r="IGD21" s="19"/>
      <c r="IGE21" s="20"/>
      <c r="IGF21" s="21"/>
      <c r="IGH21" s="19"/>
      <c r="IGI21" s="20"/>
      <c r="IGJ21" s="21"/>
      <c r="IGL21" s="19"/>
      <c r="IGM21" s="20"/>
      <c r="IGN21" s="21"/>
      <c r="IGP21" s="19"/>
      <c r="IGQ21" s="20"/>
      <c r="IGR21" s="21"/>
      <c r="IGT21" s="19"/>
      <c r="IGU21" s="20"/>
      <c r="IGV21" s="21"/>
      <c r="IGX21" s="19"/>
      <c r="IGY21" s="20"/>
      <c r="IGZ21" s="21"/>
      <c r="IHB21" s="19"/>
      <c r="IHC21" s="20"/>
      <c r="IHD21" s="21"/>
      <c r="IHF21" s="19"/>
      <c r="IHG21" s="20"/>
      <c r="IHH21" s="21"/>
      <c r="IHJ21" s="19"/>
      <c r="IHK21" s="20"/>
      <c r="IHL21" s="21"/>
      <c r="IHN21" s="19"/>
      <c r="IHO21" s="20"/>
      <c r="IHP21" s="21"/>
      <c r="IHR21" s="19"/>
      <c r="IHS21" s="20"/>
      <c r="IHT21" s="21"/>
      <c r="IHV21" s="19"/>
      <c r="IHW21" s="20"/>
      <c r="IHX21" s="21"/>
      <c r="IHZ21" s="19"/>
      <c r="IIA21" s="20"/>
      <c r="IIB21" s="21"/>
      <c r="IID21" s="19"/>
      <c r="IIE21" s="20"/>
      <c r="IIF21" s="21"/>
      <c r="IIH21" s="19"/>
      <c r="III21" s="20"/>
      <c r="IIJ21" s="21"/>
      <c r="IIL21" s="19"/>
      <c r="IIM21" s="20"/>
      <c r="IIN21" s="21"/>
      <c r="IIP21" s="19"/>
      <c r="IIQ21" s="20"/>
      <c r="IIR21" s="21"/>
      <c r="IIT21" s="19"/>
      <c r="IIU21" s="20"/>
      <c r="IIV21" s="21"/>
      <c r="IIX21" s="19"/>
      <c r="IIY21" s="20"/>
      <c r="IIZ21" s="21"/>
      <c r="IJB21" s="19"/>
      <c r="IJC21" s="20"/>
      <c r="IJD21" s="21"/>
      <c r="IJF21" s="19"/>
      <c r="IJG21" s="20"/>
      <c r="IJH21" s="21"/>
      <c r="IJJ21" s="19"/>
      <c r="IJK21" s="20"/>
      <c r="IJL21" s="21"/>
      <c r="IJN21" s="19"/>
      <c r="IJO21" s="20"/>
      <c r="IJP21" s="21"/>
      <c r="IJR21" s="19"/>
      <c r="IJS21" s="20"/>
      <c r="IJT21" s="21"/>
      <c r="IJV21" s="19"/>
      <c r="IJW21" s="20"/>
      <c r="IJX21" s="21"/>
      <c r="IJZ21" s="19"/>
      <c r="IKA21" s="20"/>
      <c r="IKB21" s="21"/>
      <c r="IKD21" s="19"/>
      <c r="IKE21" s="20"/>
      <c r="IKF21" s="21"/>
      <c r="IKH21" s="19"/>
      <c r="IKI21" s="20"/>
      <c r="IKJ21" s="21"/>
      <c r="IKL21" s="19"/>
      <c r="IKM21" s="20"/>
      <c r="IKN21" s="21"/>
      <c r="IKP21" s="19"/>
      <c r="IKQ21" s="20"/>
      <c r="IKR21" s="21"/>
      <c r="IKT21" s="19"/>
      <c r="IKU21" s="20"/>
      <c r="IKV21" s="21"/>
      <c r="IKX21" s="19"/>
      <c r="IKY21" s="20"/>
      <c r="IKZ21" s="21"/>
      <c r="ILB21" s="19"/>
      <c r="ILC21" s="20"/>
      <c r="ILD21" s="21"/>
      <c r="ILF21" s="19"/>
      <c r="ILG21" s="20"/>
      <c r="ILH21" s="21"/>
      <c r="ILJ21" s="19"/>
      <c r="ILK21" s="20"/>
      <c r="ILL21" s="21"/>
      <c r="ILN21" s="19"/>
      <c r="ILO21" s="20"/>
      <c r="ILP21" s="21"/>
      <c r="ILR21" s="19"/>
      <c r="ILS21" s="20"/>
      <c r="ILT21" s="21"/>
      <c r="ILV21" s="19"/>
      <c r="ILW21" s="20"/>
      <c r="ILX21" s="21"/>
      <c r="ILZ21" s="19"/>
      <c r="IMA21" s="20"/>
      <c r="IMB21" s="21"/>
      <c r="IMD21" s="19"/>
      <c r="IME21" s="20"/>
      <c r="IMF21" s="21"/>
      <c r="IMH21" s="19"/>
      <c r="IMI21" s="20"/>
      <c r="IMJ21" s="21"/>
      <c r="IML21" s="19"/>
      <c r="IMM21" s="20"/>
      <c r="IMN21" s="21"/>
      <c r="IMP21" s="19"/>
      <c r="IMQ21" s="20"/>
      <c r="IMR21" s="21"/>
      <c r="IMT21" s="19"/>
      <c r="IMU21" s="20"/>
      <c r="IMV21" s="21"/>
      <c r="IMX21" s="19"/>
      <c r="IMY21" s="20"/>
      <c r="IMZ21" s="21"/>
      <c r="INB21" s="19"/>
      <c r="INC21" s="20"/>
      <c r="IND21" s="21"/>
      <c r="INF21" s="19"/>
      <c r="ING21" s="20"/>
      <c r="INH21" s="21"/>
      <c r="INJ21" s="19"/>
      <c r="INK21" s="20"/>
      <c r="INL21" s="21"/>
      <c r="INN21" s="19"/>
      <c r="INO21" s="20"/>
      <c r="INP21" s="21"/>
      <c r="INR21" s="19"/>
      <c r="INS21" s="20"/>
      <c r="INT21" s="21"/>
      <c r="INV21" s="19"/>
      <c r="INW21" s="20"/>
      <c r="INX21" s="21"/>
      <c r="INZ21" s="19"/>
      <c r="IOA21" s="20"/>
      <c r="IOB21" s="21"/>
      <c r="IOD21" s="19"/>
      <c r="IOE21" s="20"/>
      <c r="IOF21" s="21"/>
      <c r="IOH21" s="19"/>
      <c r="IOI21" s="20"/>
      <c r="IOJ21" s="21"/>
      <c r="IOL21" s="19"/>
      <c r="IOM21" s="20"/>
      <c r="ION21" s="21"/>
      <c r="IOP21" s="19"/>
      <c r="IOQ21" s="20"/>
      <c r="IOR21" s="21"/>
      <c r="IOT21" s="19"/>
      <c r="IOU21" s="20"/>
      <c r="IOV21" s="21"/>
      <c r="IOX21" s="19"/>
      <c r="IOY21" s="20"/>
      <c r="IOZ21" s="21"/>
      <c r="IPB21" s="19"/>
      <c r="IPC21" s="20"/>
      <c r="IPD21" s="21"/>
      <c r="IPF21" s="19"/>
      <c r="IPG21" s="20"/>
      <c r="IPH21" s="21"/>
      <c r="IPJ21" s="19"/>
      <c r="IPK21" s="20"/>
      <c r="IPL21" s="21"/>
      <c r="IPN21" s="19"/>
      <c r="IPO21" s="20"/>
      <c r="IPP21" s="21"/>
      <c r="IPR21" s="19"/>
      <c r="IPS21" s="20"/>
      <c r="IPT21" s="21"/>
      <c r="IPV21" s="19"/>
      <c r="IPW21" s="20"/>
      <c r="IPX21" s="21"/>
      <c r="IPZ21" s="19"/>
      <c r="IQA21" s="20"/>
      <c r="IQB21" s="21"/>
      <c r="IQD21" s="19"/>
      <c r="IQE21" s="20"/>
      <c r="IQF21" s="21"/>
      <c r="IQH21" s="19"/>
      <c r="IQI21" s="20"/>
      <c r="IQJ21" s="21"/>
      <c r="IQL21" s="19"/>
      <c r="IQM21" s="20"/>
      <c r="IQN21" s="21"/>
      <c r="IQP21" s="19"/>
      <c r="IQQ21" s="20"/>
      <c r="IQR21" s="21"/>
      <c r="IQT21" s="19"/>
      <c r="IQU21" s="20"/>
      <c r="IQV21" s="21"/>
      <c r="IQX21" s="19"/>
      <c r="IQY21" s="20"/>
      <c r="IQZ21" s="21"/>
      <c r="IRB21" s="19"/>
      <c r="IRC21" s="20"/>
      <c r="IRD21" s="21"/>
      <c r="IRF21" s="19"/>
      <c r="IRG21" s="20"/>
      <c r="IRH21" s="21"/>
      <c r="IRJ21" s="19"/>
      <c r="IRK21" s="20"/>
      <c r="IRL21" s="21"/>
      <c r="IRN21" s="19"/>
      <c r="IRO21" s="20"/>
      <c r="IRP21" s="21"/>
      <c r="IRR21" s="19"/>
      <c r="IRS21" s="20"/>
      <c r="IRT21" s="21"/>
      <c r="IRV21" s="19"/>
      <c r="IRW21" s="20"/>
      <c r="IRX21" s="21"/>
      <c r="IRZ21" s="19"/>
      <c r="ISA21" s="20"/>
      <c r="ISB21" s="21"/>
      <c r="ISD21" s="19"/>
      <c r="ISE21" s="20"/>
      <c r="ISF21" s="21"/>
      <c r="ISH21" s="19"/>
      <c r="ISI21" s="20"/>
      <c r="ISJ21" s="21"/>
      <c r="ISL21" s="19"/>
      <c r="ISM21" s="20"/>
      <c r="ISN21" s="21"/>
      <c r="ISP21" s="19"/>
      <c r="ISQ21" s="20"/>
      <c r="ISR21" s="21"/>
      <c r="IST21" s="19"/>
      <c r="ISU21" s="20"/>
      <c r="ISV21" s="21"/>
      <c r="ISX21" s="19"/>
      <c r="ISY21" s="20"/>
      <c r="ISZ21" s="21"/>
      <c r="ITB21" s="19"/>
      <c r="ITC21" s="20"/>
      <c r="ITD21" s="21"/>
      <c r="ITF21" s="19"/>
      <c r="ITG21" s="20"/>
      <c r="ITH21" s="21"/>
      <c r="ITJ21" s="19"/>
      <c r="ITK21" s="20"/>
      <c r="ITL21" s="21"/>
      <c r="ITN21" s="19"/>
      <c r="ITO21" s="20"/>
      <c r="ITP21" s="21"/>
      <c r="ITR21" s="19"/>
      <c r="ITS21" s="20"/>
      <c r="ITT21" s="21"/>
      <c r="ITV21" s="19"/>
      <c r="ITW21" s="20"/>
      <c r="ITX21" s="21"/>
      <c r="ITZ21" s="19"/>
      <c r="IUA21" s="20"/>
      <c r="IUB21" s="21"/>
      <c r="IUD21" s="19"/>
      <c r="IUE21" s="20"/>
      <c r="IUF21" s="21"/>
      <c r="IUH21" s="19"/>
      <c r="IUI21" s="20"/>
      <c r="IUJ21" s="21"/>
      <c r="IUL21" s="19"/>
      <c r="IUM21" s="20"/>
      <c r="IUN21" s="21"/>
      <c r="IUP21" s="19"/>
      <c r="IUQ21" s="20"/>
      <c r="IUR21" s="21"/>
      <c r="IUT21" s="19"/>
      <c r="IUU21" s="20"/>
      <c r="IUV21" s="21"/>
      <c r="IUX21" s="19"/>
      <c r="IUY21" s="20"/>
      <c r="IUZ21" s="21"/>
      <c r="IVB21" s="19"/>
      <c r="IVC21" s="20"/>
      <c r="IVD21" s="21"/>
      <c r="IVF21" s="19"/>
      <c r="IVG21" s="20"/>
      <c r="IVH21" s="21"/>
      <c r="IVJ21" s="19"/>
      <c r="IVK21" s="20"/>
      <c r="IVL21" s="21"/>
      <c r="IVN21" s="19"/>
      <c r="IVO21" s="20"/>
      <c r="IVP21" s="21"/>
      <c r="IVR21" s="19"/>
      <c r="IVS21" s="20"/>
      <c r="IVT21" s="21"/>
      <c r="IVV21" s="19"/>
      <c r="IVW21" s="20"/>
      <c r="IVX21" s="21"/>
      <c r="IVZ21" s="19"/>
      <c r="IWA21" s="20"/>
      <c r="IWB21" s="21"/>
      <c r="IWD21" s="19"/>
      <c r="IWE21" s="20"/>
      <c r="IWF21" s="21"/>
      <c r="IWH21" s="19"/>
      <c r="IWI21" s="20"/>
      <c r="IWJ21" s="21"/>
      <c r="IWL21" s="19"/>
      <c r="IWM21" s="20"/>
      <c r="IWN21" s="21"/>
      <c r="IWP21" s="19"/>
      <c r="IWQ21" s="20"/>
      <c r="IWR21" s="21"/>
      <c r="IWT21" s="19"/>
      <c r="IWU21" s="20"/>
      <c r="IWV21" s="21"/>
      <c r="IWX21" s="19"/>
      <c r="IWY21" s="20"/>
      <c r="IWZ21" s="21"/>
      <c r="IXB21" s="19"/>
      <c r="IXC21" s="20"/>
      <c r="IXD21" s="21"/>
      <c r="IXF21" s="19"/>
      <c r="IXG21" s="20"/>
      <c r="IXH21" s="21"/>
      <c r="IXJ21" s="19"/>
      <c r="IXK21" s="20"/>
      <c r="IXL21" s="21"/>
      <c r="IXN21" s="19"/>
      <c r="IXO21" s="20"/>
      <c r="IXP21" s="21"/>
      <c r="IXR21" s="19"/>
      <c r="IXS21" s="20"/>
      <c r="IXT21" s="21"/>
      <c r="IXV21" s="19"/>
      <c r="IXW21" s="20"/>
      <c r="IXX21" s="21"/>
      <c r="IXZ21" s="19"/>
      <c r="IYA21" s="20"/>
      <c r="IYB21" s="21"/>
      <c r="IYD21" s="19"/>
      <c r="IYE21" s="20"/>
      <c r="IYF21" s="21"/>
      <c r="IYH21" s="19"/>
      <c r="IYI21" s="20"/>
      <c r="IYJ21" s="21"/>
      <c r="IYL21" s="19"/>
      <c r="IYM21" s="20"/>
      <c r="IYN21" s="21"/>
      <c r="IYP21" s="19"/>
      <c r="IYQ21" s="20"/>
      <c r="IYR21" s="21"/>
      <c r="IYT21" s="19"/>
      <c r="IYU21" s="20"/>
      <c r="IYV21" s="21"/>
      <c r="IYX21" s="19"/>
      <c r="IYY21" s="20"/>
      <c r="IYZ21" s="21"/>
      <c r="IZB21" s="19"/>
      <c r="IZC21" s="20"/>
      <c r="IZD21" s="21"/>
      <c r="IZF21" s="19"/>
      <c r="IZG21" s="20"/>
      <c r="IZH21" s="21"/>
      <c r="IZJ21" s="19"/>
      <c r="IZK21" s="20"/>
      <c r="IZL21" s="21"/>
      <c r="IZN21" s="19"/>
      <c r="IZO21" s="20"/>
      <c r="IZP21" s="21"/>
      <c r="IZR21" s="19"/>
      <c r="IZS21" s="20"/>
      <c r="IZT21" s="21"/>
      <c r="IZV21" s="19"/>
      <c r="IZW21" s="20"/>
      <c r="IZX21" s="21"/>
      <c r="IZZ21" s="19"/>
      <c r="JAA21" s="20"/>
      <c r="JAB21" s="21"/>
      <c r="JAD21" s="19"/>
      <c r="JAE21" s="20"/>
      <c r="JAF21" s="21"/>
      <c r="JAH21" s="19"/>
      <c r="JAI21" s="20"/>
      <c r="JAJ21" s="21"/>
      <c r="JAL21" s="19"/>
      <c r="JAM21" s="20"/>
      <c r="JAN21" s="21"/>
      <c r="JAP21" s="19"/>
      <c r="JAQ21" s="20"/>
      <c r="JAR21" s="21"/>
      <c r="JAT21" s="19"/>
      <c r="JAU21" s="20"/>
      <c r="JAV21" s="21"/>
      <c r="JAX21" s="19"/>
      <c r="JAY21" s="20"/>
      <c r="JAZ21" s="21"/>
      <c r="JBB21" s="19"/>
      <c r="JBC21" s="20"/>
      <c r="JBD21" s="21"/>
      <c r="JBF21" s="19"/>
      <c r="JBG21" s="20"/>
      <c r="JBH21" s="21"/>
      <c r="JBJ21" s="19"/>
      <c r="JBK21" s="20"/>
      <c r="JBL21" s="21"/>
      <c r="JBN21" s="19"/>
      <c r="JBO21" s="20"/>
      <c r="JBP21" s="21"/>
      <c r="JBR21" s="19"/>
      <c r="JBS21" s="20"/>
      <c r="JBT21" s="21"/>
      <c r="JBV21" s="19"/>
      <c r="JBW21" s="20"/>
      <c r="JBX21" s="21"/>
      <c r="JBZ21" s="19"/>
      <c r="JCA21" s="20"/>
      <c r="JCB21" s="21"/>
      <c r="JCD21" s="19"/>
      <c r="JCE21" s="20"/>
      <c r="JCF21" s="21"/>
      <c r="JCH21" s="19"/>
      <c r="JCI21" s="20"/>
      <c r="JCJ21" s="21"/>
      <c r="JCL21" s="19"/>
      <c r="JCM21" s="20"/>
      <c r="JCN21" s="21"/>
      <c r="JCP21" s="19"/>
      <c r="JCQ21" s="20"/>
      <c r="JCR21" s="21"/>
      <c r="JCT21" s="19"/>
      <c r="JCU21" s="20"/>
      <c r="JCV21" s="21"/>
      <c r="JCX21" s="19"/>
      <c r="JCY21" s="20"/>
      <c r="JCZ21" s="21"/>
      <c r="JDB21" s="19"/>
      <c r="JDC21" s="20"/>
      <c r="JDD21" s="21"/>
      <c r="JDF21" s="19"/>
      <c r="JDG21" s="20"/>
      <c r="JDH21" s="21"/>
      <c r="JDJ21" s="19"/>
      <c r="JDK21" s="20"/>
      <c r="JDL21" s="21"/>
      <c r="JDN21" s="19"/>
      <c r="JDO21" s="20"/>
      <c r="JDP21" s="21"/>
      <c r="JDR21" s="19"/>
      <c r="JDS21" s="20"/>
      <c r="JDT21" s="21"/>
      <c r="JDV21" s="19"/>
      <c r="JDW21" s="20"/>
      <c r="JDX21" s="21"/>
      <c r="JDZ21" s="19"/>
      <c r="JEA21" s="20"/>
      <c r="JEB21" s="21"/>
      <c r="JED21" s="19"/>
      <c r="JEE21" s="20"/>
      <c r="JEF21" s="21"/>
      <c r="JEH21" s="19"/>
      <c r="JEI21" s="20"/>
      <c r="JEJ21" s="21"/>
      <c r="JEL21" s="19"/>
      <c r="JEM21" s="20"/>
      <c r="JEN21" s="21"/>
      <c r="JEP21" s="19"/>
      <c r="JEQ21" s="20"/>
      <c r="JER21" s="21"/>
      <c r="JET21" s="19"/>
      <c r="JEU21" s="20"/>
      <c r="JEV21" s="21"/>
      <c r="JEX21" s="19"/>
      <c r="JEY21" s="20"/>
      <c r="JEZ21" s="21"/>
      <c r="JFB21" s="19"/>
      <c r="JFC21" s="20"/>
      <c r="JFD21" s="21"/>
      <c r="JFF21" s="19"/>
      <c r="JFG21" s="20"/>
      <c r="JFH21" s="21"/>
      <c r="JFJ21" s="19"/>
      <c r="JFK21" s="20"/>
      <c r="JFL21" s="21"/>
      <c r="JFN21" s="19"/>
      <c r="JFO21" s="20"/>
      <c r="JFP21" s="21"/>
      <c r="JFR21" s="19"/>
      <c r="JFS21" s="20"/>
      <c r="JFT21" s="21"/>
      <c r="JFV21" s="19"/>
      <c r="JFW21" s="20"/>
      <c r="JFX21" s="21"/>
      <c r="JFZ21" s="19"/>
      <c r="JGA21" s="20"/>
      <c r="JGB21" s="21"/>
      <c r="JGD21" s="19"/>
      <c r="JGE21" s="20"/>
      <c r="JGF21" s="21"/>
      <c r="JGH21" s="19"/>
      <c r="JGI21" s="20"/>
      <c r="JGJ21" s="21"/>
      <c r="JGL21" s="19"/>
      <c r="JGM21" s="20"/>
      <c r="JGN21" s="21"/>
      <c r="JGP21" s="19"/>
      <c r="JGQ21" s="20"/>
      <c r="JGR21" s="21"/>
      <c r="JGT21" s="19"/>
      <c r="JGU21" s="20"/>
      <c r="JGV21" s="21"/>
      <c r="JGX21" s="19"/>
      <c r="JGY21" s="20"/>
      <c r="JGZ21" s="21"/>
      <c r="JHB21" s="19"/>
      <c r="JHC21" s="20"/>
      <c r="JHD21" s="21"/>
      <c r="JHF21" s="19"/>
      <c r="JHG21" s="20"/>
      <c r="JHH21" s="21"/>
      <c r="JHJ21" s="19"/>
      <c r="JHK21" s="20"/>
      <c r="JHL21" s="21"/>
      <c r="JHN21" s="19"/>
      <c r="JHO21" s="20"/>
      <c r="JHP21" s="21"/>
      <c r="JHR21" s="19"/>
      <c r="JHS21" s="20"/>
      <c r="JHT21" s="21"/>
      <c r="JHV21" s="19"/>
      <c r="JHW21" s="20"/>
      <c r="JHX21" s="21"/>
      <c r="JHZ21" s="19"/>
      <c r="JIA21" s="20"/>
      <c r="JIB21" s="21"/>
      <c r="JID21" s="19"/>
      <c r="JIE21" s="20"/>
      <c r="JIF21" s="21"/>
      <c r="JIH21" s="19"/>
      <c r="JII21" s="20"/>
      <c r="JIJ21" s="21"/>
      <c r="JIL21" s="19"/>
      <c r="JIM21" s="20"/>
      <c r="JIN21" s="21"/>
      <c r="JIP21" s="19"/>
      <c r="JIQ21" s="20"/>
      <c r="JIR21" s="21"/>
      <c r="JIT21" s="19"/>
      <c r="JIU21" s="20"/>
      <c r="JIV21" s="21"/>
      <c r="JIX21" s="19"/>
      <c r="JIY21" s="20"/>
      <c r="JIZ21" s="21"/>
      <c r="JJB21" s="19"/>
      <c r="JJC21" s="20"/>
      <c r="JJD21" s="21"/>
      <c r="JJF21" s="19"/>
      <c r="JJG21" s="20"/>
      <c r="JJH21" s="21"/>
      <c r="JJJ21" s="19"/>
      <c r="JJK21" s="20"/>
      <c r="JJL21" s="21"/>
      <c r="JJN21" s="19"/>
      <c r="JJO21" s="20"/>
      <c r="JJP21" s="21"/>
      <c r="JJR21" s="19"/>
      <c r="JJS21" s="20"/>
      <c r="JJT21" s="21"/>
      <c r="JJV21" s="19"/>
      <c r="JJW21" s="20"/>
      <c r="JJX21" s="21"/>
      <c r="JJZ21" s="19"/>
      <c r="JKA21" s="20"/>
      <c r="JKB21" s="21"/>
      <c r="JKD21" s="19"/>
      <c r="JKE21" s="20"/>
      <c r="JKF21" s="21"/>
      <c r="JKH21" s="19"/>
      <c r="JKI21" s="20"/>
      <c r="JKJ21" s="21"/>
      <c r="JKL21" s="19"/>
      <c r="JKM21" s="20"/>
      <c r="JKN21" s="21"/>
      <c r="JKP21" s="19"/>
      <c r="JKQ21" s="20"/>
      <c r="JKR21" s="21"/>
      <c r="JKT21" s="19"/>
      <c r="JKU21" s="20"/>
      <c r="JKV21" s="21"/>
      <c r="JKX21" s="19"/>
      <c r="JKY21" s="20"/>
      <c r="JKZ21" s="21"/>
      <c r="JLB21" s="19"/>
      <c r="JLC21" s="20"/>
      <c r="JLD21" s="21"/>
      <c r="JLF21" s="19"/>
      <c r="JLG21" s="20"/>
      <c r="JLH21" s="21"/>
      <c r="JLJ21" s="19"/>
      <c r="JLK21" s="20"/>
      <c r="JLL21" s="21"/>
      <c r="JLN21" s="19"/>
      <c r="JLO21" s="20"/>
      <c r="JLP21" s="21"/>
      <c r="JLR21" s="19"/>
      <c r="JLS21" s="20"/>
      <c r="JLT21" s="21"/>
      <c r="JLV21" s="19"/>
      <c r="JLW21" s="20"/>
      <c r="JLX21" s="21"/>
      <c r="JLZ21" s="19"/>
      <c r="JMA21" s="20"/>
      <c r="JMB21" s="21"/>
      <c r="JMD21" s="19"/>
      <c r="JME21" s="20"/>
      <c r="JMF21" s="21"/>
      <c r="JMH21" s="19"/>
      <c r="JMI21" s="20"/>
      <c r="JMJ21" s="21"/>
      <c r="JML21" s="19"/>
      <c r="JMM21" s="20"/>
      <c r="JMN21" s="21"/>
      <c r="JMP21" s="19"/>
      <c r="JMQ21" s="20"/>
      <c r="JMR21" s="21"/>
      <c r="JMT21" s="19"/>
      <c r="JMU21" s="20"/>
      <c r="JMV21" s="21"/>
      <c r="JMX21" s="19"/>
      <c r="JMY21" s="20"/>
      <c r="JMZ21" s="21"/>
      <c r="JNB21" s="19"/>
      <c r="JNC21" s="20"/>
      <c r="JND21" s="21"/>
      <c r="JNF21" s="19"/>
      <c r="JNG21" s="20"/>
      <c r="JNH21" s="21"/>
      <c r="JNJ21" s="19"/>
      <c r="JNK21" s="20"/>
      <c r="JNL21" s="21"/>
      <c r="JNN21" s="19"/>
      <c r="JNO21" s="20"/>
      <c r="JNP21" s="21"/>
      <c r="JNR21" s="19"/>
      <c r="JNS21" s="20"/>
      <c r="JNT21" s="21"/>
      <c r="JNV21" s="19"/>
      <c r="JNW21" s="20"/>
      <c r="JNX21" s="21"/>
      <c r="JNZ21" s="19"/>
      <c r="JOA21" s="20"/>
      <c r="JOB21" s="21"/>
      <c r="JOD21" s="19"/>
      <c r="JOE21" s="20"/>
      <c r="JOF21" s="21"/>
      <c r="JOH21" s="19"/>
      <c r="JOI21" s="20"/>
      <c r="JOJ21" s="21"/>
      <c r="JOL21" s="19"/>
      <c r="JOM21" s="20"/>
      <c r="JON21" s="21"/>
      <c r="JOP21" s="19"/>
      <c r="JOQ21" s="20"/>
      <c r="JOR21" s="21"/>
      <c r="JOT21" s="19"/>
      <c r="JOU21" s="20"/>
      <c r="JOV21" s="21"/>
      <c r="JOX21" s="19"/>
      <c r="JOY21" s="20"/>
      <c r="JOZ21" s="21"/>
      <c r="JPB21" s="19"/>
      <c r="JPC21" s="20"/>
      <c r="JPD21" s="21"/>
      <c r="JPF21" s="19"/>
      <c r="JPG21" s="20"/>
      <c r="JPH21" s="21"/>
      <c r="JPJ21" s="19"/>
      <c r="JPK21" s="20"/>
      <c r="JPL21" s="21"/>
      <c r="JPN21" s="19"/>
      <c r="JPO21" s="20"/>
      <c r="JPP21" s="21"/>
      <c r="JPR21" s="19"/>
      <c r="JPS21" s="20"/>
      <c r="JPT21" s="21"/>
      <c r="JPV21" s="19"/>
      <c r="JPW21" s="20"/>
      <c r="JPX21" s="21"/>
      <c r="JPZ21" s="19"/>
      <c r="JQA21" s="20"/>
      <c r="JQB21" s="21"/>
      <c r="JQD21" s="19"/>
      <c r="JQE21" s="20"/>
      <c r="JQF21" s="21"/>
      <c r="JQH21" s="19"/>
      <c r="JQI21" s="20"/>
      <c r="JQJ21" s="21"/>
      <c r="JQL21" s="19"/>
      <c r="JQM21" s="20"/>
      <c r="JQN21" s="21"/>
      <c r="JQP21" s="19"/>
      <c r="JQQ21" s="20"/>
      <c r="JQR21" s="21"/>
      <c r="JQT21" s="19"/>
      <c r="JQU21" s="20"/>
      <c r="JQV21" s="21"/>
      <c r="JQX21" s="19"/>
      <c r="JQY21" s="20"/>
      <c r="JQZ21" s="21"/>
      <c r="JRB21" s="19"/>
      <c r="JRC21" s="20"/>
      <c r="JRD21" s="21"/>
      <c r="JRF21" s="19"/>
      <c r="JRG21" s="20"/>
      <c r="JRH21" s="21"/>
      <c r="JRJ21" s="19"/>
      <c r="JRK21" s="20"/>
      <c r="JRL21" s="21"/>
      <c r="JRN21" s="19"/>
      <c r="JRO21" s="20"/>
      <c r="JRP21" s="21"/>
      <c r="JRR21" s="19"/>
      <c r="JRS21" s="20"/>
      <c r="JRT21" s="21"/>
      <c r="JRV21" s="19"/>
      <c r="JRW21" s="20"/>
      <c r="JRX21" s="21"/>
      <c r="JRZ21" s="19"/>
      <c r="JSA21" s="20"/>
      <c r="JSB21" s="21"/>
      <c r="JSD21" s="19"/>
      <c r="JSE21" s="20"/>
      <c r="JSF21" s="21"/>
      <c r="JSH21" s="19"/>
      <c r="JSI21" s="20"/>
      <c r="JSJ21" s="21"/>
      <c r="JSL21" s="19"/>
      <c r="JSM21" s="20"/>
      <c r="JSN21" s="21"/>
      <c r="JSP21" s="19"/>
      <c r="JSQ21" s="20"/>
      <c r="JSR21" s="21"/>
      <c r="JST21" s="19"/>
      <c r="JSU21" s="20"/>
      <c r="JSV21" s="21"/>
      <c r="JSX21" s="19"/>
      <c r="JSY21" s="20"/>
      <c r="JSZ21" s="21"/>
      <c r="JTB21" s="19"/>
      <c r="JTC21" s="20"/>
      <c r="JTD21" s="21"/>
      <c r="JTF21" s="19"/>
      <c r="JTG21" s="20"/>
      <c r="JTH21" s="21"/>
      <c r="JTJ21" s="19"/>
      <c r="JTK21" s="20"/>
      <c r="JTL21" s="21"/>
      <c r="JTN21" s="19"/>
      <c r="JTO21" s="20"/>
      <c r="JTP21" s="21"/>
      <c r="JTR21" s="19"/>
      <c r="JTS21" s="20"/>
      <c r="JTT21" s="21"/>
      <c r="JTV21" s="19"/>
      <c r="JTW21" s="20"/>
      <c r="JTX21" s="21"/>
      <c r="JTZ21" s="19"/>
      <c r="JUA21" s="20"/>
      <c r="JUB21" s="21"/>
      <c r="JUD21" s="19"/>
      <c r="JUE21" s="20"/>
      <c r="JUF21" s="21"/>
      <c r="JUH21" s="19"/>
      <c r="JUI21" s="20"/>
      <c r="JUJ21" s="21"/>
      <c r="JUL21" s="19"/>
      <c r="JUM21" s="20"/>
      <c r="JUN21" s="21"/>
      <c r="JUP21" s="19"/>
      <c r="JUQ21" s="20"/>
      <c r="JUR21" s="21"/>
      <c r="JUT21" s="19"/>
      <c r="JUU21" s="20"/>
      <c r="JUV21" s="21"/>
      <c r="JUX21" s="19"/>
      <c r="JUY21" s="20"/>
      <c r="JUZ21" s="21"/>
      <c r="JVB21" s="19"/>
      <c r="JVC21" s="20"/>
      <c r="JVD21" s="21"/>
      <c r="JVF21" s="19"/>
      <c r="JVG21" s="20"/>
      <c r="JVH21" s="21"/>
      <c r="JVJ21" s="19"/>
      <c r="JVK21" s="20"/>
      <c r="JVL21" s="21"/>
      <c r="JVN21" s="19"/>
      <c r="JVO21" s="20"/>
      <c r="JVP21" s="21"/>
      <c r="JVR21" s="19"/>
      <c r="JVS21" s="20"/>
      <c r="JVT21" s="21"/>
      <c r="JVV21" s="19"/>
      <c r="JVW21" s="20"/>
      <c r="JVX21" s="21"/>
      <c r="JVZ21" s="19"/>
      <c r="JWA21" s="20"/>
      <c r="JWB21" s="21"/>
      <c r="JWD21" s="19"/>
      <c r="JWE21" s="20"/>
      <c r="JWF21" s="21"/>
      <c r="JWH21" s="19"/>
      <c r="JWI21" s="20"/>
      <c r="JWJ21" s="21"/>
      <c r="JWL21" s="19"/>
      <c r="JWM21" s="20"/>
      <c r="JWN21" s="21"/>
      <c r="JWP21" s="19"/>
      <c r="JWQ21" s="20"/>
      <c r="JWR21" s="21"/>
      <c r="JWT21" s="19"/>
      <c r="JWU21" s="20"/>
      <c r="JWV21" s="21"/>
      <c r="JWX21" s="19"/>
      <c r="JWY21" s="20"/>
      <c r="JWZ21" s="21"/>
      <c r="JXB21" s="19"/>
      <c r="JXC21" s="20"/>
      <c r="JXD21" s="21"/>
      <c r="JXF21" s="19"/>
      <c r="JXG21" s="20"/>
      <c r="JXH21" s="21"/>
      <c r="JXJ21" s="19"/>
      <c r="JXK21" s="20"/>
      <c r="JXL21" s="21"/>
      <c r="JXN21" s="19"/>
      <c r="JXO21" s="20"/>
      <c r="JXP21" s="21"/>
      <c r="JXR21" s="19"/>
      <c r="JXS21" s="20"/>
      <c r="JXT21" s="21"/>
      <c r="JXV21" s="19"/>
      <c r="JXW21" s="20"/>
      <c r="JXX21" s="21"/>
      <c r="JXZ21" s="19"/>
      <c r="JYA21" s="20"/>
      <c r="JYB21" s="21"/>
      <c r="JYD21" s="19"/>
      <c r="JYE21" s="20"/>
      <c r="JYF21" s="21"/>
      <c r="JYH21" s="19"/>
      <c r="JYI21" s="20"/>
      <c r="JYJ21" s="21"/>
      <c r="JYL21" s="19"/>
      <c r="JYM21" s="20"/>
      <c r="JYN21" s="21"/>
      <c r="JYP21" s="19"/>
      <c r="JYQ21" s="20"/>
      <c r="JYR21" s="21"/>
      <c r="JYT21" s="19"/>
      <c r="JYU21" s="20"/>
      <c r="JYV21" s="21"/>
      <c r="JYX21" s="19"/>
      <c r="JYY21" s="20"/>
      <c r="JYZ21" s="21"/>
      <c r="JZB21" s="19"/>
      <c r="JZC21" s="20"/>
      <c r="JZD21" s="21"/>
      <c r="JZF21" s="19"/>
      <c r="JZG21" s="20"/>
      <c r="JZH21" s="21"/>
      <c r="JZJ21" s="19"/>
      <c r="JZK21" s="20"/>
      <c r="JZL21" s="21"/>
      <c r="JZN21" s="19"/>
      <c r="JZO21" s="20"/>
      <c r="JZP21" s="21"/>
      <c r="JZR21" s="19"/>
      <c r="JZS21" s="20"/>
      <c r="JZT21" s="21"/>
      <c r="JZV21" s="19"/>
      <c r="JZW21" s="20"/>
      <c r="JZX21" s="21"/>
      <c r="JZZ21" s="19"/>
      <c r="KAA21" s="20"/>
      <c r="KAB21" s="21"/>
      <c r="KAD21" s="19"/>
      <c r="KAE21" s="20"/>
      <c r="KAF21" s="21"/>
      <c r="KAH21" s="19"/>
      <c r="KAI21" s="20"/>
      <c r="KAJ21" s="21"/>
      <c r="KAL21" s="19"/>
      <c r="KAM21" s="20"/>
      <c r="KAN21" s="21"/>
      <c r="KAP21" s="19"/>
      <c r="KAQ21" s="20"/>
      <c r="KAR21" s="21"/>
      <c r="KAT21" s="19"/>
      <c r="KAU21" s="20"/>
      <c r="KAV21" s="21"/>
      <c r="KAX21" s="19"/>
      <c r="KAY21" s="20"/>
      <c r="KAZ21" s="21"/>
      <c r="KBB21" s="19"/>
      <c r="KBC21" s="20"/>
      <c r="KBD21" s="21"/>
      <c r="KBF21" s="19"/>
      <c r="KBG21" s="20"/>
      <c r="KBH21" s="21"/>
      <c r="KBJ21" s="19"/>
      <c r="KBK21" s="20"/>
      <c r="KBL21" s="21"/>
      <c r="KBN21" s="19"/>
      <c r="KBO21" s="20"/>
      <c r="KBP21" s="21"/>
      <c r="KBR21" s="19"/>
      <c r="KBS21" s="20"/>
      <c r="KBT21" s="21"/>
      <c r="KBV21" s="19"/>
      <c r="KBW21" s="20"/>
      <c r="KBX21" s="21"/>
      <c r="KBZ21" s="19"/>
      <c r="KCA21" s="20"/>
      <c r="KCB21" s="21"/>
      <c r="KCD21" s="19"/>
      <c r="KCE21" s="20"/>
      <c r="KCF21" s="21"/>
      <c r="KCH21" s="19"/>
      <c r="KCI21" s="20"/>
      <c r="KCJ21" s="21"/>
      <c r="KCL21" s="19"/>
      <c r="KCM21" s="20"/>
      <c r="KCN21" s="21"/>
      <c r="KCP21" s="19"/>
      <c r="KCQ21" s="20"/>
      <c r="KCR21" s="21"/>
      <c r="KCT21" s="19"/>
      <c r="KCU21" s="20"/>
      <c r="KCV21" s="21"/>
      <c r="KCX21" s="19"/>
      <c r="KCY21" s="20"/>
      <c r="KCZ21" s="21"/>
      <c r="KDB21" s="19"/>
      <c r="KDC21" s="20"/>
      <c r="KDD21" s="21"/>
      <c r="KDF21" s="19"/>
      <c r="KDG21" s="20"/>
      <c r="KDH21" s="21"/>
      <c r="KDJ21" s="19"/>
      <c r="KDK21" s="20"/>
      <c r="KDL21" s="21"/>
      <c r="KDN21" s="19"/>
      <c r="KDO21" s="20"/>
      <c r="KDP21" s="21"/>
      <c r="KDR21" s="19"/>
      <c r="KDS21" s="20"/>
      <c r="KDT21" s="21"/>
      <c r="KDV21" s="19"/>
      <c r="KDW21" s="20"/>
      <c r="KDX21" s="21"/>
      <c r="KDZ21" s="19"/>
      <c r="KEA21" s="20"/>
      <c r="KEB21" s="21"/>
      <c r="KED21" s="19"/>
      <c r="KEE21" s="20"/>
      <c r="KEF21" s="21"/>
      <c r="KEH21" s="19"/>
      <c r="KEI21" s="20"/>
      <c r="KEJ21" s="21"/>
      <c r="KEL21" s="19"/>
      <c r="KEM21" s="20"/>
      <c r="KEN21" s="21"/>
      <c r="KEP21" s="19"/>
      <c r="KEQ21" s="20"/>
      <c r="KER21" s="21"/>
      <c r="KET21" s="19"/>
      <c r="KEU21" s="20"/>
      <c r="KEV21" s="21"/>
      <c r="KEX21" s="19"/>
      <c r="KEY21" s="20"/>
      <c r="KEZ21" s="21"/>
      <c r="KFB21" s="19"/>
      <c r="KFC21" s="20"/>
      <c r="KFD21" s="21"/>
      <c r="KFF21" s="19"/>
      <c r="KFG21" s="20"/>
      <c r="KFH21" s="21"/>
      <c r="KFJ21" s="19"/>
      <c r="KFK21" s="20"/>
      <c r="KFL21" s="21"/>
      <c r="KFN21" s="19"/>
      <c r="KFO21" s="20"/>
      <c r="KFP21" s="21"/>
      <c r="KFR21" s="19"/>
      <c r="KFS21" s="20"/>
      <c r="KFT21" s="21"/>
      <c r="KFV21" s="19"/>
      <c r="KFW21" s="20"/>
      <c r="KFX21" s="21"/>
      <c r="KFZ21" s="19"/>
      <c r="KGA21" s="20"/>
      <c r="KGB21" s="21"/>
      <c r="KGD21" s="19"/>
      <c r="KGE21" s="20"/>
      <c r="KGF21" s="21"/>
      <c r="KGH21" s="19"/>
      <c r="KGI21" s="20"/>
      <c r="KGJ21" s="21"/>
      <c r="KGL21" s="19"/>
      <c r="KGM21" s="20"/>
      <c r="KGN21" s="21"/>
      <c r="KGP21" s="19"/>
      <c r="KGQ21" s="20"/>
      <c r="KGR21" s="21"/>
      <c r="KGT21" s="19"/>
      <c r="KGU21" s="20"/>
      <c r="KGV21" s="21"/>
      <c r="KGX21" s="19"/>
      <c r="KGY21" s="20"/>
      <c r="KGZ21" s="21"/>
      <c r="KHB21" s="19"/>
      <c r="KHC21" s="20"/>
      <c r="KHD21" s="21"/>
      <c r="KHF21" s="19"/>
      <c r="KHG21" s="20"/>
      <c r="KHH21" s="21"/>
      <c r="KHJ21" s="19"/>
      <c r="KHK21" s="20"/>
      <c r="KHL21" s="21"/>
      <c r="KHN21" s="19"/>
      <c r="KHO21" s="20"/>
      <c r="KHP21" s="21"/>
      <c r="KHR21" s="19"/>
      <c r="KHS21" s="20"/>
      <c r="KHT21" s="21"/>
      <c r="KHV21" s="19"/>
      <c r="KHW21" s="20"/>
      <c r="KHX21" s="21"/>
      <c r="KHZ21" s="19"/>
      <c r="KIA21" s="20"/>
      <c r="KIB21" s="21"/>
      <c r="KID21" s="19"/>
      <c r="KIE21" s="20"/>
      <c r="KIF21" s="21"/>
      <c r="KIH21" s="19"/>
      <c r="KII21" s="20"/>
      <c r="KIJ21" s="21"/>
      <c r="KIL21" s="19"/>
      <c r="KIM21" s="20"/>
      <c r="KIN21" s="21"/>
      <c r="KIP21" s="19"/>
      <c r="KIQ21" s="20"/>
      <c r="KIR21" s="21"/>
      <c r="KIT21" s="19"/>
      <c r="KIU21" s="20"/>
      <c r="KIV21" s="21"/>
      <c r="KIX21" s="19"/>
      <c r="KIY21" s="20"/>
      <c r="KIZ21" s="21"/>
      <c r="KJB21" s="19"/>
      <c r="KJC21" s="20"/>
      <c r="KJD21" s="21"/>
      <c r="KJF21" s="19"/>
      <c r="KJG21" s="20"/>
      <c r="KJH21" s="21"/>
      <c r="KJJ21" s="19"/>
      <c r="KJK21" s="20"/>
      <c r="KJL21" s="21"/>
      <c r="KJN21" s="19"/>
      <c r="KJO21" s="20"/>
      <c r="KJP21" s="21"/>
      <c r="KJR21" s="19"/>
      <c r="KJS21" s="20"/>
      <c r="KJT21" s="21"/>
      <c r="KJV21" s="19"/>
      <c r="KJW21" s="20"/>
      <c r="KJX21" s="21"/>
      <c r="KJZ21" s="19"/>
      <c r="KKA21" s="20"/>
      <c r="KKB21" s="21"/>
      <c r="KKD21" s="19"/>
      <c r="KKE21" s="20"/>
      <c r="KKF21" s="21"/>
      <c r="KKH21" s="19"/>
      <c r="KKI21" s="20"/>
      <c r="KKJ21" s="21"/>
      <c r="KKL21" s="19"/>
      <c r="KKM21" s="20"/>
      <c r="KKN21" s="21"/>
      <c r="KKP21" s="19"/>
      <c r="KKQ21" s="20"/>
      <c r="KKR21" s="21"/>
      <c r="KKT21" s="19"/>
      <c r="KKU21" s="20"/>
      <c r="KKV21" s="21"/>
      <c r="KKX21" s="19"/>
      <c r="KKY21" s="20"/>
      <c r="KKZ21" s="21"/>
      <c r="KLB21" s="19"/>
      <c r="KLC21" s="20"/>
      <c r="KLD21" s="21"/>
      <c r="KLF21" s="19"/>
      <c r="KLG21" s="20"/>
      <c r="KLH21" s="21"/>
      <c r="KLJ21" s="19"/>
      <c r="KLK21" s="20"/>
      <c r="KLL21" s="21"/>
      <c r="KLN21" s="19"/>
      <c r="KLO21" s="20"/>
      <c r="KLP21" s="21"/>
      <c r="KLR21" s="19"/>
      <c r="KLS21" s="20"/>
      <c r="KLT21" s="21"/>
      <c r="KLV21" s="19"/>
      <c r="KLW21" s="20"/>
      <c r="KLX21" s="21"/>
      <c r="KLZ21" s="19"/>
      <c r="KMA21" s="20"/>
      <c r="KMB21" s="21"/>
      <c r="KMD21" s="19"/>
      <c r="KME21" s="20"/>
      <c r="KMF21" s="21"/>
      <c r="KMH21" s="19"/>
      <c r="KMI21" s="20"/>
      <c r="KMJ21" s="21"/>
      <c r="KML21" s="19"/>
      <c r="KMM21" s="20"/>
      <c r="KMN21" s="21"/>
      <c r="KMP21" s="19"/>
      <c r="KMQ21" s="20"/>
      <c r="KMR21" s="21"/>
      <c r="KMT21" s="19"/>
      <c r="KMU21" s="20"/>
      <c r="KMV21" s="21"/>
      <c r="KMX21" s="19"/>
      <c r="KMY21" s="20"/>
      <c r="KMZ21" s="21"/>
      <c r="KNB21" s="19"/>
      <c r="KNC21" s="20"/>
      <c r="KND21" s="21"/>
      <c r="KNF21" s="19"/>
      <c r="KNG21" s="20"/>
      <c r="KNH21" s="21"/>
      <c r="KNJ21" s="19"/>
      <c r="KNK21" s="20"/>
      <c r="KNL21" s="21"/>
      <c r="KNN21" s="19"/>
      <c r="KNO21" s="20"/>
      <c r="KNP21" s="21"/>
      <c r="KNR21" s="19"/>
      <c r="KNS21" s="20"/>
      <c r="KNT21" s="21"/>
      <c r="KNV21" s="19"/>
      <c r="KNW21" s="20"/>
      <c r="KNX21" s="21"/>
      <c r="KNZ21" s="19"/>
      <c r="KOA21" s="20"/>
      <c r="KOB21" s="21"/>
      <c r="KOD21" s="19"/>
      <c r="KOE21" s="20"/>
      <c r="KOF21" s="21"/>
      <c r="KOH21" s="19"/>
      <c r="KOI21" s="20"/>
      <c r="KOJ21" s="21"/>
      <c r="KOL21" s="19"/>
      <c r="KOM21" s="20"/>
      <c r="KON21" s="21"/>
      <c r="KOP21" s="19"/>
      <c r="KOQ21" s="20"/>
      <c r="KOR21" s="21"/>
      <c r="KOT21" s="19"/>
      <c r="KOU21" s="20"/>
      <c r="KOV21" s="21"/>
      <c r="KOX21" s="19"/>
      <c r="KOY21" s="20"/>
      <c r="KOZ21" s="21"/>
      <c r="KPB21" s="19"/>
      <c r="KPC21" s="20"/>
      <c r="KPD21" s="21"/>
      <c r="KPF21" s="19"/>
      <c r="KPG21" s="20"/>
      <c r="KPH21" s="21"/>
      <c r="KPJ21" s="19"/>
      <c r="KPK21" s="20"/>
      <c r="KPL21" s="21"/>
      <c r="KPN21" s="19"/>
      <c r="KPO21" s="20"/>
      <c r="KPP21" s="21"/>
      <c r="KPR21" s="19"/>
      <c r="KPS21" s="20"/>
      <c r="KPT21" s="21"/>
      <c r="KPV21" s="19"/>
      <c r="KPW21" s="20"/>
      <c r="KPX21" s="21"/>
      <c r="KPZ21" s="19"/>
      <c r="KQA21" s="20"/>
      <c r="KQB21" s="21"/>
      <c r="KQD21" s="19"/>
      <c r="KQE21" s="20"/>
      <c r="KQF21" s="21"/>
      <c r="KQH21" s="19"/>
      <c r="KQI21" s="20"/>
      <c r="KQJ21" s="21"/>
      <c r="KQL21" s="19"/>
      <c r="KQM21" s="20"/>
      <c r="KQN21" s="21"/>
      <c r="KQP21" s="19"/>
      <c r="KQQ21" s="20"/>
      <c r="KQR21" s="21"/>
      <c r="KQT21" s="19"/>
      <c r="KQU21" s="20"/>
      <c r="KQV21" s="21"/>
      <c r="KQX21" s="19"/>
      <c r="KQY21" s="20"/>
      <c r="KQZ21" s="21"/>
      <c r="KRB21" s="19"/>
      <c r="KRC21" s="20"/>
      <c r="KRD21" s="21"/>
      <c r="KRF21" s="19"/>
      <c r="KRG21" s="20"/>
      <c r="KRH21" s="21"/>
      <c r="KRJ21" s="19"/>
      <c r="KRK21" s="20"/>
      <c r="KRL21" s="21"/>
      <c r="KRN21" s="19"/>
      <c r="KRO21" s="20"/>
      <c r="KRP21" s="21"/>
      <c r="KRR21" s="19"/>
      <c r="KRS21" s="20"/>
      <c r="KRT21" s="21"/>
      <c r="KRV21" s="19"/>
      <c r="KRW21" s="20"/>
      <c r="KRX21" s="21"/>
      <c r="KRZ21" s="19"/>
      <c r="KSA21" s="20"/>
      <c r="KSB21" s="21"/>
      <c r="KSD21" s="19"/>
      <c r="KSE21" s="20"/>
      <c r="KSF21" s="21"/>
      <c r="KSH21" s="19"/>
      <c r="KSI21" s="20"/>
      <c r="KSJ21" s="21"/>
      <c r="KSL21" s="19"/>
      <c r="KSM21" s="20"/>
      <c r="KSN21" s="21"/>
      <c r="KSP21" s="19"/>
      <c r="KSQ21" s="20"/>
      <c r="KSR21" s="21"/>
      <c r="KST21" s="19"/>
      <c r="KSU21" s="20"/>
      <c r="KSV21" s="21"/>
      <c r="KSX21" s="19"/>
      <c r="KSY21" s="20"/>
      <c r="KSZ21" s="21"/>
      <c r="KTB21" s="19"/>
      <c r="KTC21" s="20"/>
      <c r="KTD21" s="21"/>
      <c r="KTF21" s="19"/>
      <c r="KTG21" s="20"/>
      <c r="KTH21" s="21"/>
      <c r="KTJ21" s="19"/>
      <c r="KTK21" s="20"/>
      <c r="KTL21" s="21"/>
      <c r="KTN21" s="19"/>
      <c r="KTO21" s="20"/>
      <c r="KTP21" s="21"/>
      <c r="KTR21" s="19"/>
      <c r="KTS21" s="20"/>
      <c r="KTT21" s="21"/>
      <c r="KTV21" s="19"/>
      <c r="KTW21" s="20"/>
      <c r="KTX21" s="21"/>
      <c r="KTZ21" s="19"/>
      <c r="KUA21" s="20"/>
      <c r="KUB21" s="21"/>
      <c r="KUD21" s="19"/>
      <c r="KUE21" s="20"/>
      <c r="KUF21" s="21"/>
      <c r="KUH21" s="19"/>
      <c r="KUI21" s="20"/>
      <c r="KUJ21" s="21"/>
      <c r="KUL21" s="19"/>
      <c r="KUM21" s="20"/>
      <c r="KUN21" s="21"/>
      <c r="KUP21" s="19"/>
      <c r="KUQ21" s="20"/>
      <c r="KUR21" s="21"/>
      <c r="KUT21" s="19"/>
      <c r="KUU21" s="20"/>
      <c r="KUV21" s="21"/>
      <c r="KUX21" s="19"/>
      <c r="KUY21" s="20"/>
      <c r="KUZ21" s="21"/>
      <c r="KVB21" s="19"/>
      <c r="KVC21" s="20"/>
      <c r="KVD21" s="21"/>
      <c r="KVF21" s="19"/>
      <c r="KVG21" s="20"/>
      <c r="KVH21" s="21"/>
      <c r="KVJ21" s="19"/>
      <c r="KVK21" s="20"/>
      <c r="KVL21" s="21"/>
      <c r="KVN21" s="19"/>
      <c r="KVO21" s="20"/>
      <c r="KVP21" s="21"/>
      <c r="KVR21" s="19"/>
      <c r="KVS21" s="20"/>
      <c r="KVT21" s="21"/>
      <c r="KVV21" s="19"/>
      <c r="KVW21" s="20"/>
      <c r="KVX21" s="21"/>
      <c r="KVZ21" s="19"/>
      <c r="KWA21" s="20"/>
      <c r="KWB21" s="21"/>
      <c r="KWD21" s="19"/>
      <c r="KWE21" s="20"/>
      <c r="KWF21" s="21"/>
      <c r="KWH21" s="19"/>
      <c r="KWI21" s="20"/>
      <c r="KWJ21" s="21"/>
      <c r="KWL21" s="19"/>
      <c r="KWM21" s="20"/>
      <c r="KWN21" s="21"/>
      <c r="KWP21" s="19"/>
      <c r="KWQ21" s="20"/>
      <c r="KWR21" s="21"/>
      <c r="KWT21" s="19"/>
      <c r="KWU21" s="20"/>
      <c r="KWV21" s="21"/>
      <c r="KWX21" s="19"/>
      <c r="KWY21" s="20"/>
      <c r="KWZ21" s="21"/>
      <c r="KXB21" s="19"/>
      <c r="KXC21" s="20"/>
      <c r="KXD21" s="21"/>
      <c r="KXF21" s="19"/>
      <c r="KXG21" s="20"/>
      <c r="KXH21" s="21"/>
      <c r="KXJ21" s="19"/>
      <c r="KXK21" s="20"/>
      <c r="KXL21" s="21"/>
      <c r="KXN21" s="19"/>
      <c r="KXO21" s="20"/>
      <c r="KXP21" s="21"/>
      <c r="KXR21" s="19"/>
      <c r="KXS21" s="20"/>
      <c r="KXT21" s="21"/>
      <c r="KXV21" s="19"/>
      <c r="KXW21" s="20"/>
      <c r="KXX21" s="21"/>
      <c r="KXZ21" s="19"/>
      <c r="KYA21" s="20"/>
      <c r="KYB21" s="21"/>
      <c r="KYD21" s="19"/>
      <c r="KYE21" s="20"/>
      <c r="KYF21" s="21"/>
      <c r="KYH21" s="19"/>
      <c r="KYI21" s="20"/>
      <c r="KYJ21" s="21"/>
      <c r="KYL21" s="19"/>
      <c r="KYM21" s="20"/>
      <c r="KYN21" s="21"/>
      <c r="KYP21" s="19"/>
      <c r="KYQ21" s="20"/>
      <c r="KYR21" s="21"/>
      <c r="KYT21" s="19"/>
      <c r="KYU21" s="20"/>
      <c r="KYV21" s="21"/>
      <c r="KYX21" s="19"/>
      <c r="KYY21" s="20"/>
      <c r="KYZ21" s="21"/>
      <c r="KZB21" s="19"/>
      <c r="KZC21" s="20"/>
      <c r="KZD21" s="21"/>
      <c r="KZF21" s="19"/>
      <c r="KZG21" s="20"/>
      <c r="KZH21" s="21"/>
      <c r="KZJ21" s="19"/>
      <c r="KZK21" s="20"/>
      <c r="KZL21" s="21"/>
      <c r="KZN21" s="19"/>
      <c r="KZO21" s="20"/>
      <c r="KZP21" s="21"/>
      <c r="KZR21" s="19"/>
      <c r="KZS21" s="20"/>
      <c r="KZT21" s="21"/>
      <c r="KZV21" s="19"/>
      <c r="KZW21" s="20"/>
      <c r="KZX21" s="21"/>
      <c r="KZZ21" s="19"/>
      <c r="LAA21" s="20"/>
      <c r="LAB21" s="21"/>
      <c r="LAD21" s="19"/>
      <c r="LAE21" s="20"/>
      <c r="LAF21" s="21"/>
      <c r="LAH21" s="19"/>
      <c r="LAI21" s="20"/>
      <c r="LAJ21" s="21"/>
      <c r="LAL21" s="19"/>
      <c r="LAM21" s="20"/>
      <c r="LAN21" s="21"/>
      <c r="LAP21" s="19"/>
      <c r="LAQ21" s="20"/>
      <c r="LAR21" s="21"/>
      <c r="LAT21" s="19"/>
      <c r="LAU21" s="20"/>
      <c r="LAV21" s="21"/>
      <c r="LAX21" s="19"/>
      <c r="LAY21" s="20"/>
      <c r="LAZ21" s="21"/>
      <c r="LBB21" s="19"/>
      <c r="LBC21" s="20"/>
      <c r="LBD21" s="21"/>
      <c r="LBF21" s="19"/>
      <c r="LBG21" s="20"/>
      <c r="LBH21" s="21"/>
      <c r="LBJ21" s="19"/>
      <c r="LBK21" s="20"/>
      <c r="LBL21" s="21"/>
      <c r="LBN21" s="19"/>
      <c r="LBO21" s="20"/>
      <c r="LBP21" s="21"/>
      <c r="LBR21" s="19"/>
      <c r="LBS21" s="20"/>
      <c r="LBT21" s="21"/>
      <c r="LBV21" s="19"/>
      <c r="LBW21" s="20"/>
      <c r="LBX21" s="21"/>
      <c r="LBZ21" s="19"/>
      <c r="LCA21" s="20"/>
      <c r="LCB21" s="21"/>
      <c r="LCD21" s="19"/>
      <c r="LCE21" s="20"/>
      <c r="LCF21" s="21"/>
      <c r="LCH21" s="19"/>
      <c r="LCI21" s="20"/>
      <c r="LCJ21" s="21"/>
      <c r="LCL21" s="19"/>
      <c r="LCM21" s="20"/>
      <c r="LCN21" s="21"/>
      <c r="LCP21" s="19"/>
      <c r="LCQ21" s="20"/>
      <c r="LCR21" s="21"/>
      <c r="LCT21" s="19"/>
      <c r="LCU21" s="20"/>
      <c r="LCV21" s="21"/>
      <c r="LCX21" s="19"/>
      <c r="LCY21" s="20"/>
      <c r="LCZ21" s="21"/>
      <c r="LDB21" s="19"/>
      <c r="LDC21" s="20"/>
      <c r="LDD21" s="21"/>
      <c r="LDF21" s="19"/>
      <c r="LDG21" s="20"/>
      <c r="LDH21" s="21"/>
      <c r="LDJ21" s="19"/>
      <c r="LDK21" s="20"/>
      <c r="LDL21" s="21"/>
      <c r="LDN21" s="19"/>
      <c r="LDO21" s="20"/>
      <c r="LDP21" s="21"/>
      <c r="LDR21" s="19"/>
      <c r="LDS21" s="20"/>
      <c r="LDT21" s="21"/>
      <c r="LDV21" s="19"/>
      <c r="LDW21" s="20"/>
      <c r="LDX21" s="21"/>
      <c r="LDZ21" s="19"/>
      <c r="LEA21" s="20"/>
      <c r="LEB21" s="21"/>
      <c r="LED21" s="19"/>
      <c r="LEE21" s="20"/>
      <c r="LEF21" s="21"/>
      <c r="LEH21" s="19"/>
      <c r="LEI21" s="20"/>
      <c r="LEJ21" s="21"/>
      <c r="LEL21" s="19"/>
      <c r="LEM21" s="20"/>
      <c r="LEN21" s="21"/>
      <c r="LEP21" s="19"/>
      <c r="LEQ21" s="20"/>
      <c r="LER21" s="21"/>
      <c r="LET21" s="19"/>
      <c r="LEU21" s="20"/>
      <c r="LEV21" s="21"/>
      <c r="LEX21" s="19"/>
      <c r="LEY21" s="20"/>
      <c r="LEZ21" s="21"/>
      <c r="LFB21" s="19"/>
      <c r="LFC21" s="20"/>
      <c r="LFD21" s="21"/>
      <c r="LFF21" s="19"/>
      <c r="LFG21" s="20"/>
      <c r="LFH21" s="21"/>
      <c r="LFJ21" s="19"/>
      <c r="LFK21" s="20"/>
      <c r="LFL21" s="21"/>
      <c r="LFN21" s="19"/>
      <c r="LFO21" s="20"/>
      <c r="LFP21" s="21"/>
      <c r="LFR21" s="19"/>
      <c r="LFS21" s="20"/>
      <c r="LFT21" s="21"/>
      <c r="LFV21" s="19"/>
      <c r="LFW21" s="20"/>
      <c r="LFX21" s="21"/>
      <c r="LFZ21" s="19"/>
      <c r="LGA21" s="20"/>
      <c r="LGB21" s="21"/>
      <c r="LGD21" s="19"/>
      <c r="LGE21" s="20"/>
      <c r="LGF21" s="21"/>
      <c r="LGH21" s="19"/>
      <c r="LGI21" s="20"/>
      <c r="LGJ21" s="21"/>
      <c r="LGL21" s="19"/>
      <c r="LGM21" s="20"/>
      <c r="LGN21" s="21"/>
      <c r="LGP21" s="19"/>
      <c r="LGQ21" s="20"/>
      <c r="LGR21" s="21"/>
      <c r="LGT21" s="19"/>
      <c r="LGU21" s="20"/>
      <c r="LGV21" s="21"/>
      <c r="LGX21" s="19"/>
      <c r="LGY21" s="20"/>
      <c r="LGZ21" s="21"/>
      <c r="LHB21" s="19"/>
      <c r="LHC21" s="20"/>
      <c r="LHD21" s="21"/>
      <c r="LHF21" s="19"/>
      <c r="LHG21" s="20"/>
      <c r="LHH21" s="21"/>
      <c r="LHJ21" s="19"/>
      <c r="LHK21" s="20"/>
      <c r="LHL21" s="21"/>
      <c r="LHN21" s="19"/>
      <c r="LHO21" s="20"/>
      <c r="LHP21" s="21"/>
      <c r="LHR21" s="19"/>
      <c r="LHS21" s="20"/>
      <c r="LHT21" s="21"/>
      <c r="LHV21" s="19"/>
      <c r="LHW21" s="20"/>
      <c r="LHX21" s="21"/>
      <c r="LHZ21" s="19"/>
      <c r="LIA21" s="20"/>
      <c r="LIB21" s="21"/>
      <c r="LID21" s="19"/>
      <c r="LIE21" s="20"/>
      <c r="LIF21" s="21"/>
      <c r="LIH21" s="19"/>
      <c r="LII21" s="20"/>
      <c r="LIJ21" s="21"/>
      <c r="LIL21" s="19"/>
      <c r="LIM21" s="20"/>
      <c r="LIN21" s="21"/>
      <c r="LIP21" s="19"/>
      <c r="LIQ21" s="20"/>
      <c r="LIR21" s="21"/>
      <c r="LIT21" s="19"/>
      <c r="LIU21" s="20"/>
      <c r="LIV21" s="21"/>
      <c r="LIX21" s="19"/>
      <c r="LIY21" s="20"/>
      <c r="LIZ21" s="21"/>
      <c r="LJB21" s="19"/>
      <c r="LJC21" s="20"/>
      <c r="LJD21" s="21"/>
      <c r="LJF21" s="19"/>
      <c r="LJG21" s="20"/>
      <c r="LJH21" s="21"/>
      <c r="LJJ21" s="19"/>
      <c r="LJK21" s="20"/>
      <c r="LJL21" s="21"/>
      <c r="LJN21" s="19"/>
      <c r="LJO21" s="20"/>
      <c r="LJP21" s="21"/>
      <c r="LJR21" s="19"/>
      <c r="LJS21" s="20"/>
      <c r="LJT21" s="21"/>
      <c r="LJV21" s="19"/>
      <c r="LJW21" s="20"/>
      <c r="LJX21" s="21"/>
      <c r="LJZ21" s="19"/>
      <c r="LKA21" s="20"/>
      <c r="LKB21" s="21"/>
      <c r="LKD21" s="19"/>
      <c r="LKE21" s="20"/>
      <c r="LKF21" s="21"/>
      <c r="LKH21" s="19"/>
      <c r="LKI21" s="20"/>
      <c r="LKJ21" s="21"/>
      <c r="LKL21" s="19"/>
      <c r="LKM21" s="20"/>
      <c r="LKN21" s="21"/>
      <c r="LKP21" s="19"/>
      <c r="LKQ21" s="20"/>
      <c r="LKR21" s="21"/>
      <c r="LKT21" s="19"/>
      <c r="LKU21" s="20"/>
      <c r="LKV21" s="21"/>
      <c r="LKX21" s="19"/>
      <c r="LKY21" s="20"/>
      <c r="LKZ21" s="21"/>
      <c r="LLB21" s="19"/>
      <c r="LLC21" s="20"/>
      <c r="LLD21" s="21"/>
      <c r="LLF21" s="19"/>
      <c r="LLG21" s="20"/>
      <c r="LLH21" s="21"/>
      <c r="LLJ21" s="19"/>
      <c r="LLK21" s="20"/>
      <c r="LLL21" s="21"/>
      <c r="LLN21" s="19"/>
      <c r="LLO21" s="20"/>
      <c r="LLP21" s="21"/>
      <c r="LLR21" s="19"/>
      <c r="LLS21" s="20"/>
      <c r="LLT21" s="21"/>
      <c r="LLV21" s="19"/>
      <c r="LLW21" s="20"/>
      <c r="LLX21" s="21"/>
      <c r="LLZ21" s="19"/>
      <c r="LMA21" s="20"/>
      <c r="LMB21" s="21"/>
      <c r="LMD21" s="19"/>
      <c r="LME21" s="20"/>
      <c r="LMF21" s="21"/>
      <c r="LMH21" s="19"/>
      <c r="LMI21" s="20"/>
      <c r="LMJ21" s="21"/>
      <c r="LML21" s="19"/>
      <c r="LMM21" s="20"/>
      <c r="LMN21" s="21"/>
      <c r="LMP21" s="19"/>
      <c r="LMQ21" s="20"/>
      <c r="LMR21" s="21"/>
      <c r="LMT21" s="19"/>
      <c r="LMU21" s="20"/>
      <c r="LMV21" s="21"/>
      <c r="LMX21" s="19"/>
      <c r="LMY21" s="20"/>
      <c r="LMZ21" s="21"/>
      <c r="LNB21" s="19"/>
      <c r="LNC21" s="20"/>
      <c r="LND21" s="21"/>
      <c r="LNF21" s="19"/>
      <c r="LNG21" s="20"/>
      <c r="LNH21" s="21"/>
      <c r="LNJ21" s="19"/>
      <c r="LNK21" s="20"/>
      <c r="LNL21" s="21"/>
      <c r="LNN21" s="19"/>
      <c r="LNO21" s="20"/>
      <c r="LNP21" s="21"/>
      <c r="LNR21" s="19"/>
      <c r="LNS21" s="20"/>
      <c r="LNT21" s="21"/>
      <c r="LNV21" s="19"/>
      <c r="LNW21" s="20"/>
      <c r="LNX21" s="21"/>
      <c r="LNZ21" s="19"/>
      <c r="LOA21" s="20"/>
      <c r="LOB21" s="21"/>
      <c r="LOD21" s="19"/>
      <c r="LOE21" s="20"/>
      <c r="LOF21" s="21"/>
      <c r="LOH21" s="19"/>
      <c r="LOI21" s="20"/>
      <c r="LOJ21" s="21"/>
      <c r="LOL21" s="19"/>
      <c r="LOM21" s="20"/>
      <c r="LON21" s="21"/>
      <c r="LOP21" s="19"/>
      <c r="LOQ21" s="20"/>
      <c r="LOR21" s="21"/>
      <c r="LOT21" s="19"/>
      <c r="LOU21" s="20"/>
      <c r="LOV21" s="21"/>
      <c r="LOX21" s="19"/>
      <c r="LOY21" s="20"/>
      <c r="LOZ21" s="21"/>
      <c r="LPB21" s="19"/>
      <c r="LPC21" s="20"/>
      <c r="LPD21" s="21"/>
      <c r="LPF21" s="19"/>
      <c r="LPG21" s="20"/>
      <c r="LPH21" s="21"/>
      <c r="LPJ21" s="19"/>
      <c r="LPK21" s="20"/>
      <c r="LPL21" s="21"/>
      <c r="LPN21" s="19"/>
      <c r="LPO21" s="20"/>
      <c r="LPP21" s="21"/>
      <c r="LPR21" s="19"/>
      <c r="LPS21" s="20"/>
      <c r="LPT21" s="21"/>
      <c r="LPV21" s="19"/>
      <c r="LPW21" s="20"/>
      <c r="LPX21" s="21"/>
      <c r="LPZ21" s="19"/>
      <c r="LQA21" s="20"/>
      <c r="LQB21" s="21"/>
      <c r="LQD21" s="19"/>
      <c r="LQE21" s="20"/>
      <c r="LQF21" s="21"/>
      <c r="LQH21" s="19"/>
      <c r="LQI21" s="20"/>
      <c r="LQJ21" s="21"/>
      <c r="LQL21" s="19"/>
      <c r="LQM21" s="20"/>
      <c r="LQN21" s="21"/>
      <c r="LQP21" s="19"/>
      <c r="LQQ21" s="20"/>
      <c r="LQR21" s="21"/>
      <c r="LQT21" s="19"/>
      <c r="LQU21" s="20"/>
      <c r="LQV21" s="21"/>
      <c r="LQX21" s="19"/>
      <c r="LQY21" s="20"/>
      <c r="LQZ21" s="21"/>
      <c r="LRB21" s="19"/>
      <c r="LRC21" s="20"/>
      <c r="LRD21" s="21"/>
      <c r="LRF21" s="19"/>
      <c r="LRG21" s="20"/>
      <c r="LRH21" s="21"/>
      <c r="LRJ21" s="19"/>
      <c r="LRK21" s="20"/>
      <c r="LRL21" s="21"/>
      <c r="LRN21" s="19"/>
      <c r="LRO21" s="20"/>
      <c r="LRP21" s="21"/>
      <c r="LRR21" s="19"/>
      <c r="LRS21" s="20"/>
      <c r="LRT21" s="21"/>
      <c r="LRV21" s="19"/>
      <c r="LRW21" s="20"/>
      <c r="LRX21" s="21"/>
      <c r="LRZ21" s="19"/>
      <c r="LSA21" s="20"/>
      <c r="LSB21" s="21"/>
      <c r="LSD21" s="19"/>
      <c r="LSE21" s="20"/>
      <c r="LSF21" s="21"/>
      <c r="LSH21" s="19"/>
      <c r="LSI21" s="20"/>
      <c r="LSJ21" s="21"/>
      <c r="LSL21" s="19"/>
      <c r="LSM21" s="20"/>
      <c r="LSN21" s="21"/>
      <c r="LSP21" s="19"/>
      <c r="LSQ21" s="20"/>
      <c r="LSR21" s="21"/>
      <c r="LST21" s="19"/>
      <c r="LSU21" s="20"/>
      <c r="LSV21" s="21"/>
      <c r="LSX21" s="19"/>
      <c r="LSY21" s="20"/>
      <c r="LSZ21" s="21"/>
      <c r="LTB21" s="19"/>
      <c r="LTC21" s="20"/>
      <c r="LTD21" s="21"/>
      <c r="LTF21" s="19"/>
      <c r="LTG21" s="20"/>
      <c r="LTH21" s="21"/>
      <c r="LTJ21" s="19"/>
      <c r="LTK21" s="20"/>
      <c r="LTL21" s="21"/>
      <c r="LTN21" s="19"/>
      <c r="LTO21" s="20"/>
      <c r="LTP21" s="21"/>
      <c r="LTR21" s="19"/>
      <c r="LTS21" s="20"/>
      <c r="LTT21" s="21"/>
      <c r="LTV21" s="19"/>
      <c r="LTW21" s="20"/>
      <c r="LTX21" s="21"/>
      <c r="LTZ21" s="19"/>
      <c r="LUA21" s="20"/>
      <c r="LUB21" s="21"/>
      <c r="LUD21" s="19"/>
      <c r="LUE21" s="20"/>
      <c r="LUF21" s="21"/>
      <c r="LUH21" s="19"/>
      <c r="LUI21" s="20"/>
      <c r="LUJ21" s="21"/>
      <c r="LUL21" s="19"/>
      <c r="LUM21" s="20"/>
      <c r="LUN21" s="21"/>
      <c r="LUP21" s="19"/>
      <c r="LUQ21" s="20"/>
      <c r="LUR21" s="21"/>
      <c r="LUT21" s="19"/>
      <c r="LUU21" s="20"/>
      <c r="LUV21" s="21"/>
      <c r="LUX21" s="19"/>
      <c r="LUY21" s="20"/>
      <c r="LUZ21" s="21"/>
      <c r="LVB21" s="19"/>
      <c r="LVC21" s="20"/>
      <c r="LVD21" s="21"/>
      <c r="LVF21" s="19"/>
      <c r="LVG21" s="20"/>
      <c r="LVH21" s="21"/>
      <c r="LVJ21" s="19"/>
      <c r="LVK21" s="20"/>
      <c r="LVL21" s="21"/>
      <c r="LVN21" s="19"/>
      <c r="LVO21" s="20"/>
      <c r="LVP21" s="21"/>
      <c r="LVR21" s="19"/>
      <c r="LVS21" s="20"/>
      <c r="LVT21" s="21"/>
      <c r="LVV21" s="19"/>
      <c r="LVW21" s="20"/>
      <c r="LVX21" s="21"/>
      <c r="LVZ21" s="19"/>
      <c r="LWA21" s="20"/>
      <c r="LWB21" s="21"/>
      <c r="LWD21" s="19"/>
      <c r="LWE21" s="20"/>
      <c r="LWF21" s="21"/>
      <c r="LWH21" s="19"/>
      <c r="LWI21" s="20"/>
      <c r="LWJ21" s="21"/>
      <c r="LWL21" s="19"/>
      <c r="LWM21" s="20"/>
      <c r="LWN21" s="21"/>
      <c r="LWP21" s="19"/>
      <c r="LWQ21" s="20"/>
      <c r="LWR21" s="21"/>
      <c r="LWT21" s="19"/>
      <c r="LWU21" s="20"/>
      <c r="LWV21" s="21"/>
      <c r="LWX21" s="19"/>
      <c r="LWY21" s="20"/>
      <c r="LWZ21" s="21"/>
      <c r="LXB21" s="19"/>
      <c r="LXC21" s="20"/>
      <c r="LXD21" s="21"/>
      <c r="LXF21" s="19"/>
      <c r="LXG21" s="20"/>
      <c r="LXH21" s="21"/>
      <c r="LXJ21" s="19"/>
      <c r="LXK21" s="20"/>
      <c r="LXL21" s="21"/>
      <c r="LXN21" s="19"/>
      <c r="LXO21" s="20"/>
      <c r="LXP21" s="21"/>
      <c r="LXR21" s="19"/>
      <c r="LXS21" s="20"/>
      <c r="LXT21" s="21"/>
      <c r="LXV21" s="19"/>
      <c r="LXW21" s="20"/>
      <c r="LXX21" s="21"/>
      <c r="LXZ21" s="19"/>
      <c r="LYA21" s="20"/>
      <c r="LYB21" s="21"/>
      <c r="LYD21" s="19"/>
      <c r="LYE21" s="20"/>
      <c r="LYF21" s="21"/>
      <c r="LYH21" s="19"/>
      <c r="LYI21" s="20"/>
      <c r="LYJ21" s="21"/>
      <c r="LYL21" s="19"/>
      <c r="LYM21" s="20"/>
      <c r="LYN21" s="21"/>
      <c r="LYP21" s="19"/>
      <c r="LYQ21" s="20"/>
      <c r="LYR21" s="21"/>
      <c r="LYT21" s="19"/>
      <c r="LYU21" s="20"/>
      <c r="LYV21" s="21"/>
      <c r="LYX21" s="19"/>
      <c r="LYY21" s="20"/>
      <c r="LYZ21" s="21"/>
      <c r="LZB21" s="19"/>
      <c r="LZC21" s="20"/>
      <c r="LZD21" s="21"/>
      <c r="LZF21" s="19"/>
      <c r="LZG21" s="20"/>
      <c r="LZH21" s="21"/>
      <c r="LZJ21" s="19"/>
      <c r="LZK21" s="20"/>
      <c r="LZL21" s="21"/>
      <c r="LZN21" s="19"/>
      <c r="LZO21" s="20"/>
      <c r="LZP21" s="21"/>
      <c r="LZR21" s="19"/>
      <c r="LZS21" s="20"/>
      <c r="LZT21" s="21"/>
      <c r="LZV21" s="19"/>
      <c r="LZW21" s="20"/>
      <c r="LZX21" s="21"/>
      <c r="LZZ21" s="19"/>
      <c r="MAA21" s="20"/>
      <c r="MAB21" s="21"/>
      <c r="MAD21" s="19"/>
      <c r="MAE21" s="20"/>
      <c r="MAF21" s="21"/>
      <c r="MAH21" s="19"/>
      <c r="MAI21" s="20"/>
      <c r="MAJ21" s="21"/>
      <c r="MAL21" s="19"/>
      <c r="MAM21" s="20"/>
      <c r="MAN21" s="21"/>
      <c r="MAP21" s="19"/>
      <c r="MAQ21" s="20"/>
      <c r="MAR21" s="21"/>
      <c r="MAT21" s="19"/>
      <c r="MAU21" s="20"/>
      <c r="MAV21" s="21"/>
      <c r="MAX21" s="19"/>
      <c r="MAY21" s="20"/>
      <c r="MAZ21" s="21"/>
      <c r="MBB21" s="19"/>
      <c r="MBC21" s="20"/>
      <c r="MBD21" s="21"/>
      <c r="MBF21" s="19"/>
      <c r="MBG21" s="20"/>
      <c r="MBH21" s="21"/>
      <c r="MBJ21" s="19"/>
      <c r="MBK21" s="20"/>
      <c r="MBL21" s="21"/>
      <c r="MBN21" s="19"/>
      <c r="MBO21" s="20"/>
      <c r="MBP21" s="21"/>
      <c r="MBR21" s="19"/>
      <c r="MBS21" s="20"/>
      <c r="MBT21" s="21"/>
      <c r="MBV21" s="19"/>
      <c r="MBW21" s="20"/>
      <c r="MBX21" s="21"/>
      <c r="MBZ21" s="19"/>
      <c r="MCA21" s="20"/>
      <c r="MCB21" s="21"/>
      <c r="MCD21" s="19"/>
      <c r="MCE21" s="20"/>
      <c r="MCF21" s="21"/>
      <c r="MCH21" s="19"/>
      <c r="MCI21" s="20"/>
      <c r="MCJ21" s="21"/>
      <c r="MCL21" s="19"/>
      <c r="MCM21" s="20"/>
      <c r="MCN21" s="21"/>
      <c r="MCP21" s="19"/>
      <c r="MCQ21" s="20"/>
      <c r="MCR21" s="21"/>
      <c r="MCT21" s="19"/>
      <c r="MCU21" s="20"/>
      <c r="MCV21" s="21"/>
      <c r="MCX21" s="19"/>
      <c r="MCY21" s="20"/>
      <c r="MCZ21" s="21"/>
      <c r="MDB21" s="19"/>
      <c r="MDC21" s="20"/>
      <c r="MDD21" s="21"/>
      <c r="MDF21" s="19"/>
      <c r="MDG21" s="20"/>
      <c r="MDH21" s="21"/>
      <c r="MDJ21" s="19"/>
      <c r="MDK21" s="20"/>
      <c r="MDL21" s="21"/>
      <c r="MDN21" s="19"/>
      <c r="MDO21" s="20"/>
      <c r="MDP21" s="21"/>
      <c r="MDR21" s="19"/>
      <c r="MDS21" s="20"/>
      <c r="MDT21" s="21"/>
      <c r="MDV21" s="19"/>
      <c r="MDW21" s="20"/>
      <c r="MDX21" s="21"/>
      <c r="MDZ21" s="19"/>
      <c r="MEA21" s="20"/>
      <c r="MEB21" s="21"/>
      <c r="MED21" s="19"/>
      <c r="MEE21" s="20"/>
      <c r="MEF21" s="21"/>
      <c r="MEH21" s="19"/>
      <c r="MEI21" s="20"/>
      <c r="MEJ21" s="21"/>
      <c r="MEL21" s="19"/>
      <c r="MEM21" s="20"/>
      <c r="MEN21" s="21"/>
      <c r="MEP21" s="19"/>
      <c r="MEQ21" s="20"/>
      <c r="MER21" s="21"/>
      <c r="MET21" s="19"/>
      <c r="MEU21" s="20"/>
      <c r="MEV21" s="21"/>
      <c r="MEX21" s="19"/>
      <c r="MEY21" s="20"/>
      <c r="MEZ21" s="21"/>
      <c r="MFB21" s="19"/>
      <c r="MFC21" s="20"/>
      <c r="MFD21" s="21"/>
      <c r="MFF21" s="19"/>
      <c r="MFG21" s="20"/>
      <c r="MFH21" s="21"/>
      <c r="MFJ21" s="19"/>
      <c r="MFK21" s="20"/>
      <c r="MFL21" s="21"/>
      <c r="MFN21" s="19"/>
      <c r="MFO21" s="20"/>
      <c r="MFP21" s="21"/>
      <c r="MFR21" s="19"/>
      <c r="MFS21" s="20"/>
      <c r="MFT21" s="21"/>
      <c r="MFV21" s="19"/>
      <c r="MFW21" s="20"/>
      <c r="MFX21" s="21"/>
      <c r="MFZ21" s="19"/>
      <c r="MGA21" s="20"/>
      <c r="MGB21" s="21"/>
      <c r="MGD21" s="19"/>
      <c r="MGE21" s="20"/>
      <c r="MGF21" s="21"/>
      <c r="MGH21" s="19"/>
      <c r="MGI21" s="20"/>
      <c r="MGJ21" s="21"/>
      <c r="MGL21" s="19"/>
      <c r="MGM21" s="20"/>
      <c r="MGN21" s="21"/>
      <c r="MGP21" s="19"/>
      <c r="MGQ21" s="20"/>
      <c r="MGR21" s="21"/>
      <c r="MGT21" s="19"/>
      <c r="MGU21" s="20"/>
      <c r="MGV21" s="21"/>
      <c r="MGX21" s="19"/>
      <c r="MGY21" s="20"/>
      <c r="MGZ21" s="21"/>
      <c r="MHB21" s="19"/>
      <c r="MHC21" s="20"/>
      <c r="MHD21" s="21"/>
      <c r="MHF21" s="19"/>
      <c r="MHG21" s="20"/>
      <c r="MHH21" s="21"/>
      <c r="MHJ21" s="19"/>
      <c r="MHK21" s="20"/>
      <c r="MHL21" s="21"/>
      <c r="MHN21" s="19"/>
      <c r="MHO21" s="20"/>
      <c r="MHP21" s="21"/>
      <c r="MHR21" s="19"/>
      <c r="MHS21" s="20"/>
      <c r="MHT21" s="21"/>
      <c r="MHV21" s="19"/>
      <c r="MHW21" s="20"/>
      <c r="MHX21" s="21"/>
      <c r="MHZ21" s="19"/>
      <c r="MIA21" s="20"/>
      <c r="MIB21" s="21"/>
      <c r="MID21" s="19"/>
      <c r="MIE21" s="20"/>
      <c r="MIF21" s="21"/>
      <c r="MIH21" s="19"/>
      <c r="MII21" s="20"/>
      <c r="MIJ21" s="21"/>
      <c r="MIL21" s="19"/>
      <c r="MIM21" s="20"/>
      <c r="MIN21" s="21"/>
      <c r="MIP21" s="19"/>
      <c r="MIQ21" s="20"/>
      <c r="MIR21" s="21"/>
      <c r="MIT21" s="19"/>
      <c r="MIU21" s="20"/>
      <c r="MIV21" s="21"/>
      <c r="MIX21" s="19"/>
      <c r="MIY21" s="20"/>
      <c r="MIZ21" s="21"/>
      <c r="MJB21" s="19"/>
      <c r="MJC21" s="20"/>
      <c r="MJD21" s="21"/>
      <c r="MJF21" s="19"/>
      <c r="MJG21" s="20"/>
      <c r="MJH21" s="21"/>
      <c r="MJJ21" s="19"/>
      <c r="MJK21" s="20"/>
      <c r="MJL21" s="21"/>
      <c r="MJN21" s="19"/>
      <c r="MJO21" s="20"/>
      <c r="MJP21" s="21"/>
      <c r="MJR21" s="19"/>
      <c r="MJS21" s="20"/>
      <c r="MJT21" s="21"/>
      <c r="MJV21" s="19"/>
      <c r="MJW21" s="20"/>
      <c r="MJX21" s="21"/>
      <c r="MJZ21" s="19"/>
      <c r="MKA21" s="20"/>
      <c r="MKB21" s="21"/>
      <c r="MKD21" s="19"/>
      <c r="MKE21" s="20"/>
      <c r="MKF21" s="21"/>
      <c r="MKH21" s="19"/>
      <c r="MKI21" s="20"/>
      <c r="MKJ21" s="21"/>
      <c r="MKL21" s="19"/>
      <c r="MKM21" s="20"/>
      <c r="MKN21" s="21"/>
      <c r="MKP21" s="19"/>
      <c r="MKQ21" s="20"/>
      <c r="MKR21" s="21"/>
      <c r="MKT21" s="19"/>
      <c r="MKU21" s="20"/>
      <c r="MKV21" s="21"/>
      <c r="MKX21" s="19"/>
      <c r="MKY21" s="20"/>
      <c r="MKZ21" s="21"/>
      <c r="MLB21" s="19"/>
      <c r="MLC21" s="20"/>
      <c r="MLD21" s="21"/>
      <c r="MLF21" s="19"/>
      <c r="MLG21" s="20"/>
      <c r="MLH21" s="21"/>
      <c r="MLJ21" s="19"/>
      <c r="MLK21" s="20"/>
      <c r="MLL21" s="21"/>
      <c r="MLN21" s="19"/>
      <c r="MLO21" s="20"/>
      <c r="MLP21" s="21"/>
      <c r="MLR21" s="19"/>
      <c r="MLS21" s="20"/>
      <c r="MLT21" s="21"/>
      <c r="MLV21" s="19"/>
      <c r="MLW21" s="20"/>
      <c r="MLX21" s="21"/>
      <c r="MLZ21" s="19"/>
      <c r="MMA21" s="20"/>
      <c r="MMB21" s="21"/>
      <c r="MMD21" s="19"/>
      <c r="MME21" s="20"/>
      <c r="MMF21" s="21"/>
      <c r="MMH21" s="19"/>
      <c r="MMI21" s="20"/>
      <c r="MMJ21" s="21"/>
      <c r="MML21" s="19"/>
      <c r="MMM21" s="20"/>
      <c r="MMN21" s="21"/>
      <c r="MMP21" s="19"/>
      <c r="MMQ21" s="20"/>
      <c r="MMR21" s="21"/>
      <c r="MMT21" s="19"/>
      <c r="MMU21" s="20"/>
      <c r="MMV21" s="21"/>
      <c r="MMX21" s="19"/>
      <c r="MMY21" s="20"/>
      <c r="MMZ21" s="21"/>
      <c r="MNB21" s="19"/>
      <c r="MNC21" s="20"/>
      <c r="MND21" s="21"/>
      <c r="MNF21" s="19"/>
      <c r="MNG21" s="20"/>
      <c r="MNH21" s="21"/>
      <c r="MNJ21" s="19"/>
      <c r="MNK21" s="20"/>
      <c r="MNL21" s="21"/>
      <c r="MNN21" s="19"/>
      <c r="MNO21" s="20"/>
      <c r="MNP21" s="21"/>
      <c r="MNR21" s="19"/>
      <c r="MNS21" s="20"/>
      <c r="MNT21" s="21"/>
      <c r="MNV21" s="19"/>
      <c r="MNW21" s="20"/>
      <c r="MNX21" s="21"/>
      <c r="MNZ21" s="19"/>
      <c r="MOA21" s="20"/>
      <c r="MOB21" s="21"/>
      <c r="MOD21" s="19"/>
      <c r="MOE21" s="20"/>
      <c r="MOF21" s="21"/>
      <c r="MOH21" s="19"/>
      <c r="MOI21" s="20"/>
      <c r="MOJ21" s="21"/>
      <c r="MOL21" s="19"/>
      <c r="MOM21" s="20"/>
      <c r="MON21" s="21"/>
      <c r="MOP21" s="19"/>
      <c r="MOQ21" s="20"/>
      <c r="MOR21" s="21"/>
      <c r="MOT21" s="19"/>
      <c r="MOU21" s="20"/>
      <c r="MOV21" s="21"/>
      <c r="MOX21" s="19"/>
      <c r="MOY21" s="20"/>
      <c r="MOZ21" s="21"/>
      <c r="MPB21" s="19"/>
      <c r="MPC21" s="20"/>
      <c r="MPD21" s="21"/>
      <c r="MPF21" s="19"/>
      <c r="MPG21" s="20"/>
      <c r="MPH21" s="21"/>
      <c r="MPJ21" s="19"/>
      <c r="MPK21" s="20"/>
      <c r="MPL21" s="21"/>
      <c r="MPN21" s="19"/>
      <c r="MPO21" s="20"/>
      <c r="MPP21" s="21"/>
      <c r="MPR21" s="19"/>
      <c r="MPS21" s="20"/>
      <c r="MPT21" s="21"/>
      <c r="MPV21" s="19"/>
      <c r="MPW21" s="20"/>
      <c r="MPX21" s="21"/>
      <c r="MPZ21" s="19"/>
      <c r="MQA21" s="20"/>
      <c r="MQB21" s="21"/>
      <c r="MQD21" s="19"/>
      <c r="MQE21" s="20"/>
      <c r="MQF21" s="21"/>
      <c r="MQH21" s="19"/>
      <c r="MQI21" s="20"/>
      <c r="MQJ21" s="21"/>
      <c r="MQL21" s="19"/>
      <c r="MQM21" s="20"/>
      <c r="MQN21" s="21"/>
      <c r="MQP21" s="19"/>
      <c r="MQQ21" s="20"/>
      <c r="MQR21" s="21"/>
      <c r="MQT21" s="19"/>
      <c r="MQU21" s="20"/>
      <c r="MQV21" s="21"/>
      <c r="MQX21" s="19"/>
      <c r="MQY21" s="20"/>
      <c r="MQZ21" s="21"/>
      <c r="MRB21" s="19"/>
      <c r="MRC21" s="20"/>
      <c r="MRD21" s="21"/>
      <c r="MRF21" s="19"/>
      <c r="MRG21" s="20"/>
      <c r="MRH21" s="21"/>
      <c r="MRJ21" s="19"/>
      <c r="MRK21" s="20"/>
      <c r="MRL21" s="21"/>
      <c r="MRN21" s="19"/>
      <c r="MRO21" s="20"/>
      <c r="MRP21" s="21"/>
      <c r="MRR21" s="19"/>
      <c r="MRS21" s="20"/>
      <c r="MRT21" s="21"/>
      <c r="MRV21" s="19"/>
      <c r="MRW21" s="20"/>
      <c r="MRX21" s="21"/>
      <c r="MRZ21" s="19"/>
      <c r="MSA21" s="20"/>
      <c r="MSB21" s="21"/>
      <c r="MSD21" s="19"/>
      <c r="MSE21" s="20"/>
      <c r="MSF21" s="21"/>
      <c r="MSH21" s="19"/>
      <c r="MSI21" s="20"/>
      <c r="MSJ21" s="21"/>
      <c r="MSL21" s="19"/>
      <c r="MSM21" s="20"/>
      <c r="MSN21" s="21"/>
      <c r="MSP21" s="19"/>
      <c r="MSQ21" s="20"/>
      <c r="MSR21" s="21"/>
      <c r="MST21" s="19"/>
      <c r="MSU21" s="20"/>
      <c r="MSV21" s="21"/>
      <c r="MSX21" s="19"/>
      <c r="MSY21" s="20"/>
      <c r="MSZ21" s="21"/>
      <c r="MTB21" s="19"/>
      <c r="MTC21" s="20"/>
      <c r="MTD21" s="21"/>
      <c r="MTF21" s="19"/>
      <c r="MTG21" s="20"/>
      <c r="MTH21" s="21"/>
      <c r="MTJ21" s="19"/>
      <c r="MTK21" s="20"/>
      <c r="MTL21" s="21"/>
      <c r="MTN21" s="19"/>
      <c r="MTO21" s="20"/>
      <c r="MTP21" s="21"/>
      <c r="MTR21" s="19"/>
      <c r="MTS21" s="20"/>
      <c r="MTT21" s="21"/>
      <c r="MTV21" s="19"/>
      <c r="MTW21" s="20"/>
      <c r="MTX21" s="21"/>
      <c r="MTZ21" s="19"/>
      <c r="MUA21" s="20"/>
      <c r="MUB21" s="21"/>
      <c r="MUD21" s="19"/>
      <c r="MUE21" s="20"/>
      <c r="MUF21" s="21"/>
      <c r="MUH21" s="19"/>
      <c r="MUI21" s="20"/>
      <c r="MUJ21" s="21"/>
      <c r="MUL21" s="19"/>
      <c r="MUM21" s="20"/>
      <c r="MUN21" s="21"/>
      <c r="MUP21" s="19"/>
      <c r="MUQ21" s="20"/>
      <c r="MUR21" s="21"/>
      <c r="MUT21" s="19"/>
      <c r="MUU21" s="20"/>
      <c r="MUV21" s="21"/>
      <c r="MUX21" s="19"/>
      <c r="MUY21" s="20"/>
      <c r="MUZ21" s="21"/>
      <c r="MVB21" s="19"/>
      <c r="MVC21" s="20"/>
      <c r="MVD21" s="21"/>
      <c r="MVF21" s="19"/>
      <c r="MVG21" s="20"/>
      <c r="MVH21" s="21"/>
      <c r="MVJ21" s="19"/>
      <c r="MVK21" s="20"/>
      <c r="MVL21" s="21"/>
      <c r="MVN21" s="19"/>
      <c r="MVO21" s="20"/>
      <c r="MVP21" s="21"/>
      <c r="MVR21" s="19"/>
      <c r="MVS21" s="20"/>
      <c r="MVT21" s="21"/>
      <c r="MVV21" s="19"/>
      <c r="MVW21" s="20"/>
      <c r="MVX21" s="21"/>
      <c r="MVZ21" s="19"/>
      <c r="MWA21" s="20"/>
      <c r="MWB21" s="21"/>
      <c r="MWD21" s="19"/>
      <c r="MWE21" s="20"/>
      <c r="MWF21" s="21"/>
      <c r="MWH21" s="19"/>
      <c r="MWI21" s="20"/>
      <c r="MWJ21" s="21"/>
      <c r="MWL21" s="19"/>
      <c r="MWM21" s="20"/>
      <c r="MWN21" s="21"/>
      <c r="MWP21" s="19"/>
      <c r="MWQ21" s="20"/>
      <c r="MWR21" s="21"/>
      <c r="MWT21" s="19"/>
      <c r="MWU21" s="20"/>
      <c r="MWV21" s="21"/>
      <c r="MWX21" s="19"/>
      <c r="MWY21" s="20"/>
      <c r="MWZ21" s="21"/>
      <c r="MXB21" s="19"/>
      <c r="MXC21" s="20"/>
      <c r="MXD21" s="21"/>
      <c r="MXF21" s="19"/>
      <c r="MXG21" s="20"/>
      <c r="MXH21" s="21"/>
      <c r="MXJ21" s="19"/>
      <c r="MXK21" s="20"/>
      <c r="MXL21" s="21"/>
      <c r="MXN21" s="19"/>
      <c r="MXO21" s="20"/>
      <c r="MXP21" s="21"/>
      <c r="MXR21" s="19"/>
      <c r="MXS21" s="20"/>
      <c r="MXT21" s="21"/>
      <c r="MXV21" s="19"/>
      <c r="MXW21" s="20"/>
      <c r="MXX21" s="21"/>
      <c r="MXZ21" s="19"/>
      <c r="MYA21" s="20"/>
      <c r="MYB21" s="21"/>
      <c r="MYD21" s="19"/>
      <c r="MYE21" s="20"/>
      <c r="MYF21" s="21"/>
      <c r="MYH21" s="19"/>
      <c r="MYI21" s="20"/>
      <c r="MYJ21" s="21"/>
      <c r="MYL21" s="19"/>
      <c r="MYM21" s="20"/>
      <c r="MYN21" s="21"/>
      <c r="MYP21" s="19"/>
      <c r="MYQ21" s="20"/>
      <c r="MYR21" s="21"/>
      <c r="MYT21" s="19"/>
      <c r="MYU21" s="20"/>
      <c r="MYV21" s="21"/>
      <c r="MYX21" s="19"/>
      <c r="MYY21" s="20"/>
      <c r="MYZ21" s="21"/>
      <c r="MZB21" s="19"/>
      <c r="MZC21" s="20"/>
      <c r="MZD21" s="21"/>
      <c r="MZF21" s="19"/>
      <c r="MZG21" s="20"/>
      <c r="MZH21" s="21"/>
      <c r="MZJ21" s="19"/>
      <c r="MZK21" s="20"/>
      <c r="MZL21" s="21"/>
      <c r="MZN21" s="19"/>
      <c r="MZO21" s="20"/>
      <c r="MZP21" s="21"/>
      <c r="MZR21" s="19"/>
      <c r="MZS21" s="20"/>
      <c r="MZT21" s="21"/>
      <c r="MZV21" s="19"/>
      <c r="MZW21" s="20"/>
      <c r="MZX21" s="21"/>
      <c r="MZZ21" s="19"/>
      <c r="NAA21" s="20"/>
      <c r="NAB21" s="21"/>
      <c r="NAD21" s="19"/>
      <c r="NAE21" s="20"/>
      <c r="NAF21" s="21"/>
      <c r="NAH21" s="19"/>
      <c r="NAI21" s="20"/>
      <c r="NAJ21" s="21"/>
      <c r="NAL21" s="19"/>
      <c r="NAM21" s="20"/>
      <c r="NAN21" s="21"/>
      <c r="NAP21" s="19"/>
      <c r="NAQ21" s="20"/>
      <c r="NAR21" s="21"/>
      <c r="NAT21" s="19"/>
      <c r="NAU21" s="20"/>
      <c r="NAV21" s="21"/>
      <c r="NAX21" s="19"/>
      <c r="NAY21" s="20"/>
      <c r="NAZ21" s="21"/>
      <c r="NBB21" s="19"/>
      <c r="NBC21" s="20"/>
      <c r="NBD21" s="21"/>
      <c r="NBF21" s="19"/>
      <c r="NBG21" s="20"/>
      <c r="NBH21" s="21"/>
      <c r="NBJ21" s="19"/>
      <c r="NBK21" s="20"/>
      <c r="NBL21" s="21"/>
      <c r="NBN21" s="19"/>
      <c r="NBO21" s="20"/>
      <c r="NBP21" s="21"/>
      <c r="NBR21" s="19"/>
      <c r="NBS21" s="20"/>
      <c r="NBT21" s="21"/>
      <c r="NBV21" s="19"/>
      <c r="NBW21" s="20"/>
      <c r="NBX21" s="21"/>
      <c r="NBZ21" s="19"/>
      <c r="NCA21" s="20"/>
      <c r="NCB21" s="21"/>
      <c r="NCD21" s="19"/>
      <c r="NCE21" s="20"/>
      <c r="NCF21" s="21"/>
      <c r="NCH21" s="19"/>
      <c r="NCI21" s="20"/>
      <c r="NCJ21" s="21"/>
      <c r="NCL21" s="19"/>
      <c r="NCM21" s="20"/>
      <c r="NCN21" s="21"/>
      <c r="NCP21" s="19"/>
      <c r="NCQ21" s="20"/>
      <c r="NCR21" s="21"/>
      <c r="NCT21" s="19"/>
      <c r="NCU21" s="20"/>
      <c r="NCV21" s="21"/>
      <c r="NCX21" s="19"/>
      <c r="NCY21" s="20"/>
      <c r="NCZ21" s="21"/>
      <c r="NDB21" s="19"/>
      <c r="NDC21" s="20"/>
      <c r="NDD21" s="21"/>
      <c r="NDF21" s="19"/>
      <c r="NDG21" s="20"/>
      <c r="NDH21" s="21"/>
      <c r="NDJ21" s="19"/>
      <c r="NDK21" s="20"/>
      <c r="NDL21" s="21"/>
      <c r="NDN21" s="19"/>
      <c r="NDO21" s="20"/>
      <c r="NDP21" s="21"/>
      <c r="NDR21" s="19"/>
      <c r="NDS21" s="20"/>
      <c r="NDT21" s="21"/>
      <c r="NDV21" s="19"/>
      <c r="NDW21" s="20"/>
      <c r="NDX21" s="21"/>
      <c r="NDZ21" s="19"/>
      <c r="NEA21" s="20"/>
      <c r="NEB21" s="21"/>
      <c r="NED21" s="19"/>
      <c r="NEE21" s="20"/>
      <c r="NEF21" s="21"/>
      <c r="NEH21" s="19"/>
      <c r="NEI21" s="20"/>
      <c r="NEJ21" s="21"/>
      <c r="NEL21" s="19"/>
      <c r="NEM21" s="20"/>
      <c r="NEN21" s="21"/>
      <c r="NEP21" s="19"/>
      <c r="NEQ21" s="20"/>
      <c r="NER21" s="21"/>
      <c r="NET21" s="19"/>
      <c r="NEU21" s="20"/>
      <c r="NEV21" s="21"/>
      <c r="NEX21" s="19"/>
      <c r="NEY21" s="20"/>
      <c r="NEZ21" s="21"/>
      <c r="NFB21" s="19"/>
      <c r="NFC21" s="20"/>
      <c r="NFD21" s="21"/>
      <c r="NFF21" s="19"/>
      <c r="NFG21" s="20"/>
      <c r="NFH21" s="21"/>
      <c r="NFJ21" s="19"/>
      <c r="NFK21" s="20"/>
      <c r="NFL21" s="21"/>
      <c r="NFN21" s="19"/>
      <c r="NFO21" s="20"/>
      <c r="NFP21" s="21"/>
      <c r="NFR21" s="19"/>
      <c r="NFS21" s="20"/>
      <c r="NFT21" s="21"/>
      <c r="NFV21" s="19"/>
      <c r="NFW21" s="20"/>
      <c r="NFX21" s="21"/>
      <c r="NFZ21" s="19"/>
      <c r="NGA21" s="20"/>
      <c r="NGB21" s="21"/>
      <c r="NGD21" s="19"/>
      <c r="NGE21" s="20"/>
      <c r="NGF21" s="21"/>
      <c r="NGH21" s="19"/>
      <c r="NGI21" s="20"/>
      <c r="NGJ21" s="21"/>
      <c r="NGL21" s="19"/>
      <c r="NGM21" s="20"/>
      <c r="NGN21" s="21"/>
      <c r="NGP21" s="19"/>
      <c r="NGQ21" s="20"/>
      <c r="NGR21" s="21"/>
      <c r="NGT21" s="19"/>
      <c r="NGU21" s="20"/>
      <c r="NGV21" s="21"/>
      <c r="NGX21" s="19"/>
      <c r="NGY21" s="20"/>
      <c r="NGZ21" s="21"/>
      <c r="NHB21" s="19"/>
      <c r="NHC21" s="20"/>
      <c r="NHD21" s="21"/>
      <c r="NHF21" s="19"/>
      <c r="NHG21" s="20"/>
      <c r="NHH21" s="21"/>
      <c r="NHJ21" s="19"/>
      <c r="NHK21" s="20"/>
      <c r="NHL21" s="21"/>
      <c r="NHN21" s="19"/>
      <c r="NHO21" s="20"/>
      <c r="NHP21" s="21"/>
      <c r="NHR21" s="19"/>
      <c r="NHS21" s="20"/>
      <c r="NHT21" s="21"/>
      <c r="NHV21" s="19"/>
      <c r="NHW21" s="20"/>
      <c r="NHX21" s="21"/>
      <c r="NHZ21" s="19"/>
      <c r="NIA21" s="20"/>
      <c r="NIB21" s="21"/>
      <c r="NID21" s="19"/>
      <c r="NIE21" s="20"/>
      <c r="NIF21" s="21"/>
      <c r="NIH21" s="19"/>
      <c r="NII21" s="20"/>
      <c r="NIJ21" s="21"/>
      <c r="NIL21" s="19"/>
      <c r="NIM21" s="20"/>
      <c r="NIN21" s="21"/>
      <c r="NIP21" s="19"/>
      <c r="NIQ21" s="20"/>
      <c r="NIR21" s="21"/>
      <c r="NIT21" s="19"/>
      <c r="NIU21" s="20"/>
      <c r="NIV21" s="21"/>
      <c r="NIX21" s="19"/>
      <c r="NIY21" s="20"/>
      <c r="NIZ21" s="21"/>
      <c r="NJB21" s="19"/>
      <c r="NJC21" s="20"/>
      <c r="NJD21" s="21"/>
      <c r="NJF21" s="19"/>
      <c r="NJG21" s="20"/>
      <c r="NJH21" s="21"/>
      <c r="NJJ21" s="19"/>
      <c r="NJK21" s="20"/>
      <c r="NJL21" s="21"/>
      <c r="NJN21" s="19"/>
      <c r="NJO21" s="20"/>
      <c r="NJP21" s="21"/>
      <c r="NJR21" s="19"/>
      <c r="NJS21" s="20"/>
      <c r="NJT21" s="21"/>
      <c r="NJV21" s="19"/>
      <c r="NJW21" s="20"/>
      <c r="NJX21" s="21"/>
      <c r="NJZ21" s="19"/>
      <c r="NKA21" s="20"/>
      <c r="NKB21" s="21"/>
      <c r="NKD21" s="19"/>
      <c r="NKE21" s="20"/>
      <c r="NKF21" s="21"/>
      <c r="NKH21" s="19"/>
      <c r="NKI21" s="20"/>
      <c r="NKJ21" s="21"/>
      <c r="NKL21" s="19"/>
      <c r="NKM21" s="20"/>
      <c r="NKN21" s="21"/>
      <c r="NKP21" s="19"/>
      <c r="NKQ21" s="20"/>
      <c r="NKR21" s="21"/>
      <c r="NKT21" s="19"/>
      <c r="NKU21" s="20"/>
      <c r="NKV21" s="21"/>
      <c r="NKX21" s="19"/>
      <c r="NKY21" s="20"/>
      <c r="NKZ21" s="21"/>
      <c r="NLB21" s="19"/>
      <c r="NLC21" s="20"/>
      <c r="NLD21" s="21"/>
      <c r="NLF21" s="19"/>
      <c r="NLG21" s="20"/>
      <c r="NLH21" s="21"/>
      <c r="NLJ21" s="19"/>
      <c r="NLK21" s="20"/>
      <c r="NLL21" s="21"/>
      <c r="NLN21" s="19"/>
      <c r="NLO21" s="20"/>
      <c r="NLP21" s="21"/>
      <c r="NLR21" s="19"/>
      <c r="NLS21" s="20"/>
      <c r="NLT21" s="21"/>
      <c r="NLV21" s="19"/>
      <c r="NLW21" s="20"/>
      <c r="NLX21" s="21"/>
      <c r="NLZ21" s="19"/>
      <c r="NMA21" s="20"/>
      <c r="NMB21" s="21"/>
      <c r="NMD21" s="19"/>
      <c r="NME21" s="20"/>
      <c r="NMF21" s="21"/>
      <c r="NMH21" s="19"/>
      <c r="NMI21" s="20"/>
      <c r="NMJ21" s="21"/>
      <c r="NML21" s="19"/>
      <c r="NMM21" s="20"/>
      <c r="NMN21" s="21"/>
      <c r="NMP21" s="19"/>
      <c r="NMQ21" s="20"/>
      <c r="NMR21" s="21"/>
      <c r="NMT21" s="19"/>
      <c r="NMU21" s="20"/>
      <c r="NMV21" s="21"/>
      <c r="NMX21" s="19"/>
      <c r="NMY21" s="20"/>
      <c r="NMZ21" s="21"/>
      <c r="NNB21" s="19"/>
      <c r="NNC21" s="20"/>
      <c r="NND21" s="21"/>
      <c r="NNF21" s="19"/>
      <c r="NNG21" s="20"/>
      <c r="NNH21" s="21"/>
      <c r="NNJ21" s="19"/>
      <c r="NNK21" s="20"/>
      <c r="NNL21" s="21"/>
      <c r="NNN21" s="19"/>
      <c r="NNO21" s="20"/>
      <c r="NNP21" s="21"/>
      <c r="NNR21" s="19"/>
      <c r="NNS21" s="20"/>
      <c r="NNT21" s="21"/>
      <c r="NNV21" s="19"/>
      <c r="NNW21" s="20"/>
      <c r="NNX21" s="21"/>
      <c r="NNZ21" s="19"/>
      <c r="NOA21" s="20"/>
      <c r="NOB21" s="21"/>
      <c r="NOD21" s="19"/>
      <c r="NOE21" s="20"/>
      <c r="NOF21" s="21"/>
      <c r="NOH21" s="19"/>
      <c r="NOI21" s="20"/>
      <c r="NOJ21" s="21"/>
      <c r="NOL21" s="19"/>
      <c r="NOM21" s="20"/>
      <c r="NON21" s="21"/>
      <c r="NOP21" s="19"/>
      <c r="NOQ21" s="20"/>
      <c r="NOR21" s="21"/>
      <c r="NOT21" s="19"/>
      <c r="NOU21" s="20"/>
      <c r="NOV21" s="21"/>
      <c r="NOX21" s="19"/>
      <c r="NOY21" s="20"/>
      <c r="NOZ21" s="21"/>
      <c r="NPB21" s="19"/>
      <c r="NPC21" s="20"/>
      <c r="NPD21" s="21"/>
      <c r="NPF21" s="19"/>
      <c r="NPG21" s="20"/>
      <c r="NPH21" s="21"/>
      <c r="NPJ21" s="19"/>
      <c r="NPK21" s="20"/>
      <c r="NPL21" s="21"/>
      <c r="NPN21" s="19"/>
      <c r="NPO21" s="20"/>
      <c r="NPP21" s="21"/>
      <c r="NPR21" s="19"/>
      <c r="NPS21" s="20"/>
      <c r="NPT21" s="21"/>
      <c r="NPV21" s="19"/>
      <c r="NPW21" s="20"/>
      <c r="NPX21" s="21"/>
      <c r="NPZ21" s="19"/>
      <c r="NQA21" s="20"/>
      <c r="NQB21" s="21"/>
      <c r="NQD21" s="19"/>
      <c r="NQE21" s="20"/>
      <c r="NQF21" s="21"/>
      <c r="NQH21" s="19"/>
      <c r="NQI21" s="20"/>
      <c r="NQJ21" s="21"/>
      <c r="NQL21" s="19"/>
      <c r="NQM21" s="20"/>
      <c r="NQN21" s="21"/>
      <c r="NQP21" s="19"/>
      <c r="NQQ21" s="20"/>
      <c r="NQR21" s="21"/>
      <c r="NQT21" s="19"/>
      <c r="NQU21" s="20"/>
      <c r="NQV21" s="21"/>
      <c r="NQX21" s="19"/>
      <c r="NQY21" s="20"/>
      <c r="NQZ21" s="21"/>
      <c r="NRB21" s="19"/>
      <c r="NRC21" s="20"/>
      <c r="NRD21" s="21"/>
      <c r="NRF21" s="19"/>
      <c r="NRG21" s="20"/>
      <c r="NRH21" s="21"/>
      <c r="NRJ21" s="19"/>
      <c r="NRK21" s="20"/>
      <c r="NRL21" s="21"/>
      <c r="NRN21" s="19"/>
      <c r="NRO21" s="20"/>
      <c r="NRP21" s="21"/>
      <c r="NRR21" s="19"/>
      <c r="NRS21" s="20"/>
      <c r="NRT21" s="21"/>
      <c r="NRV21" s="19"/>
      <c r="NRW21" s="20"/>
      <c r="NRX21" s="21"/>
      <c r="NRZ21" s="19"/>
      <c r="NSA21" s="20"/>
      <c r="NSB21" s="21"/>
      <c r="NSD21" s="19"/>
      <c r="NSE21" s="20"/>
      <c r="NSF21" s="21"/>
      <c r="NSH21" s="19"/>
      <c r="NSI21" s="20"/>
      <c r="NSJ21" s="21"/>
      <c r="NSL21" s="19"/>
      <c r="NSM21" s="20"/>
      <c r="NSN21" s="21"/>
      <c r="NSP21" s="19"/>
      <c r="NSQ21" s="20"/>
      <c r="NSR21" s="21"/>
      <c r="NST21" s="19"/>
      <c r="NSU21" s="20"/>
      <c r="NSV21" s="21"/>
      <c r="NSX21" s="19"/>
      <c r="NSY21" s="20"/>
      <c r="NSZ21" s="21"/>
      <c r="NTB21" s="19"/>
      <c r="NTC21" s="20"/>
      <c r="NTD21" s="21"/>
      <c r="NTF21" s="19"/>
      <c r="NTG21" s="20"/>
      <c r="NTH21" s="21"/>
      <c r="NTJ21" s="19"/>
      <c r="NTK21" s="20"/>
      <c r="NTL21" s="21"/>
      <c r="NTN21" s="19"/>
      <c r="NTO21" s="20"/>
      <c r="NTP21" s="21"/>
      <c r="NTR21" s="19"/>
      <c r="NTS21" s="20"/>
      <c r="NTT21" s="21"/>
      <c r="NTV21" s="19"/>
      <c r="NTW21" s="20"/>
      <c r="NTX21" s="21"/>
      <c r="NTZ21" s="19"/>
      <c r="NUA21" s="20"/>
      <c r="NUB21" s="21"/>
      <c r="NUD21" s="19"/>
      <c r="NUE21" s="20"/>
      <c r="NUF21" s="21"/>
      <c r="NUH21" s="19"/>
      <c r="NUI21" s="20"/>
      <c r="NUJ21" s="21"/>
      <c r="NUL21" s="19"/>
      <c r="NUM21" s="20"/>
      <c r="NUN21" s="21"/>
      <c r="NUP21" s="19"/>
      <c r="NUQ21" s="20"/>
      <c r="NUR21" s="21"/>
      <c r="NUT21" s="19"/>
      <c r="NUU21" s="20"/>
      <c r="NUV21" s="21"/>
      <c r="NUX21" s="19"/>
      <c r="NUY21" s="20"/>
      <c r="NUZ21" s="21"/>
      <c r="NVB21" s="19"/>
      <c r="NVC21" s="20"/>
      <c r="NVD21" s="21"/>
      <c r="NVF21" s="19"/>
      <c r="NVG21" s="20"/>
      <c r="NVH21" s="21"/>
      <c r="NVJ21" s="19"/>
      <c r="NVK21" s="20"/>
      <c r="NVL21" s="21"/>
      <c r="NVN21" s="19"/>
      <c r="NVO21" s="20"/>
      <c r="NVP21" s="21"/>
      <c r="NVR21" s="19"/>
      <c r="NVS21" s="20"/>
      <c r="NVT21" s="21"/>
      <c r="NVV21" s="19"/>
      <c r="NVW21" s="20"/>
      <c r="NVX21" s="21"/>
      <c r="NVZ21" s="19"/>
      <c r="NWA21" s="20"/>
      <c r="NWB21" s="21"/>
      <c r="NWD21" s="19"/>
      <c r="NWE21" s="20"/>
      <c r="NWF21" s="21"/>
      <c r="NWH21" s="19"/>
      <c r="NWI21" s="20"/>
      <c r="NWJ21" s="21"/>
      <c r="NWL21" s="19"/>
      <c r="NWM21" s="20"/>
      <c r="NWN21" s="21"/>
      <c r="NWP21" s="19"/>
      <c r="NWQ21" s="20"/>
      <c r="NWR21" s="21"/>
      <c r="NWT21" s="19"/>
      <c r="NWU21" s="20"/>
      <c r="NWV21" s="21"/>
      <c r="NWX21" s="19"/>
      <c r="NWY21" s="20"/>
      <c r="NWZ21" s="21"/>
      <c r="NXB21" s="19"/>
      <c r="NXC21" s="20"/>
      <c r="NXD21" s="21"/>
      <c r="NXF21" s="19"/>
      <c r="NXG21" s="20"/>
      <c r="NXH21" s="21"/>
      <c r="NXJ21" s="19"/>
      <c r="NXK21" s="20"/>
      <c r="NXL21" s="21"/>
      <c r="NXN21" s="19"/>
      <c r="NXO21" s="20"/>
      <c r="NXP21" s="21"/>
      <c r="NXR21" s="19"/>
      <c r="NXS21" s="20"/>
      <c r="NXT21" s="21"/>
      <c r="NXV21" s="19"/>
      <c r="NXW21" s="20"/>
      <c r="NXX21" s="21"/>
      <c r="NXZ21" s="19"/>
      <c r="NYA21" s="20"/>
      <c r="NYB21" s="21"/>
      <c r="NYD21" s="19"/>
      <c r="NYE21" s="20"/>
      <c r="NYF21" s="21"/>
      <c r="NYH21" s="19"/>
      <c r="NYI21" s="20"/>
      <c r="NYJ21" s="21"/>
      <c r="NYL21" s="19"/>
      <c r="NYM21" s="20"/>
      <c r="NYN21" s="21"/>
      <c r="NYP21" s="19"/>
      <c r="NYQ21" s="20"/>
      <c r="NYR21" s="21"/>
      <c r="NYT21" s="19"/>
      <c r="NYU21" s="20"/>
      <c r="NYV21" s="21"/>
      <c r="NYX21" s="19"/>
      <c r="NYY21" s="20"/>
      <c r="NYZ21" s="21"/>
      <c r="NZB21" s="19"/>
      <c r="NZC21" s="20"/>
      <c r="NZD21" s="21"/>
      <c r="NZF21" s="19"/>
      <c r="NZG21" s="20"/>
      <c r="NZH21" s="21"/>
      <c r="NZJ21" s="19"/>
      <c r="NZK21" s="20"/>
      <c r="NZL21" s="21"/>
      <c r="NZN21" s="19"/>
      <c r="NZO21" s="20"/>
      <c r="NZP21" s="21"/>
      <c r="NZR21" s="19"/>
      <c r="NZS21" s="20"/>
      <c r="NZT21" s="21"/>
      <c r="NZV21" s="19"/>
      <c r="NZW21" s="20"/>
      <c r="NZX21" s="21"/>
      <c r="NZZ21" s="19"/>
      <c r="OAA21" s="20"/>
      <c r="OAB21" s="21"/>
      <c r="OAD21" s="19"/>
      <c r="OAE21" s="20"/>
      <c r="OAF21" s="21"/>
      <c r="OAH21" s="19"/>
      <c r="OAI21" s="20"/>
      <c r="OAJ21" s="21"/>
      <c r="OAL21" s="19"/>
      <c r="OAM21" s="20"/>
      <c r="OAN21" s="21"/>
      <c r="OAP21" s="19"/>
      <c r="OAQ21" s="20"/>
      <c r="OAR21" s="21"/>
      <c r="OAT21" s="19"/>
      <c r="OAU21" s="20"/>
      <c r="OAV21" s="21"/>
      <c r="OAX21" s="19"/>
      <c r="OAY21" s="20"/>
      <c r="OAZ21" s="21"/>
      <c r="OBB21" s="19"/>
      <c r="OBC21" s="20"/>
      <c r="OBD21" s="21"/>
      <c r="OBF21" s="19"/>
      <c r="OBG21" s="20"/>
      <c r="OBH21" s="21"/>
      <c r="OBJ21" s="19"/>
      <c r="OBK21" s="20"/>
      <c r="OBL21" s="21"/>
      <c r="OBN21" s="19"/>
      <c r="OBO21" s="20"/>
      <c r="OBP21" s="21"/>
      <c r="OBR21" s="19"/>
      <c r="OBS21" s="20"/>
      <c r="OBT21" s="21"/>
      <c r="OBV21" s="19"/>
      <c r="OBW21" s="20"/>
      <c r="OBX21" s="21"/>
      <c r="OBZ21" s="19"/>
      <c r="OCA21" s="20"/>
      <c r="OCB21" s="21"/>
      <c r="OCD21" s="19"/>
      <c r="OCE21" s="20"/>
      <c r="OCF21" s="21"/>
      <c r="OCH21" s="19"/>
      <c r="OCI21" s="20"/>
      <c r="OCJ21" s="21"/>
      <c r="OCL21" s="19"/>
      <c r="OCM21" s="20"/>
      <c r="OCN21" s="21"/>
      <c r="OCP21" s="19"/>
      <c r="OCQ21" s="20"/>
      <c r="OCR21" s="21"/>
      <c r="OCT21" s="19"/>
      <c r="OCU21" s="20"/>
      <c r="OCV21" s="21"/>
      <c r="OCX21" s="19"/>
      <c r="OCY21" s="20"/>
      <c r="OCZ21" s="21"/>
      <c r="ODB21" s="19"/>
      <c r="ODC21" s="20"/>
      <c r="ODD21" s="21"/>
      <c r="ODF21" s="19"/>
      <c r="ODG21" s="20"/>
      <c r="ODH21" s="21"/>
      <c r="ODJ21" s="19"/>
      <c r="ODK21" s="20"/>
      <c r="ODL21" s="21"/>
      <c r="ODN21" s="19"/>
      <c r="ODO21" s="20"/>
      <c r="ODP21" s="21"/>
      <c r="ODR21" s="19"/>
      <c r="ODS21" s="20"/>
      <c r="ODT21" s="21"/>
      <c r="ODV21" s="19"/>
      <c r="ODW21" s="20"/>
      <c r="ODX21" s="21"/>
      <c r="ODZ21" s="19"/>
      <c r="OEA21" s="20"/>
      <c r="OEB21" s="21"/>
      <c r="OED21" s="19"/>
      <c r="OEE21" s="20"/>
      <c r="OEF21" s="21"/>
      <c r="OEH21" s="19"/>
      <c r="OEI21" s="20"/>
      <c r="OEJ21" s="21"/>
      <c r="OEL21" s="19"/>
      <c r="OEM21" s="20"/>
      <c r="OEN21" s="21"/>
      <c r="OEP21" s="19"/>
      <c r="OEQ21" s="20"/>
      <c r="OER21" s="21"/>
      <c r="OET21" s="19"/>
      <c r="OEU21" s="20"/>
      <c r="OEV21" s="21"/>
      <c r="OEX21" s="19"/>
      <c r="OEY21" s="20"/>
      <c r="OEZ21" s="21"/>
      <c r="OFB21" s="19"/>
      <c r="OFC21" s="20"/>
      <c r="OFD21" s="21"/>
      <c r="OFF21" s="19"/>
      <c r="OFG21" s="20"/>
      <c r="OFH21" s="21"/>
      <c r="OFJ21" s="19"/>
      <c r="OFK21" s="20"/>
      <c r="OFL21" s="21"/>
      <c r="OFN21" s="19"/>
      <c r="OFO21" s="20"/>
      <c r="OFP21" s="21"/>
      <c r="OFR21" s="19"/>
      <c r="OFS21" s="20"/>
      <c r="OFT21" s="21"/>
      <c r="OFV21" s="19"/>
      <c r="OFW21" s="20"/>
      <c r="OFX21" s="21"/>
      <c r="OFZ21" s="19"/>
      <c r="OGA21" s="20"/>
      <c r="OGB21" s="21"/>
      <c r="OGD21" s="19"/>
      <c r="OGE21" s="20"/>
      <c r="OGF21" s="21"/>
      <c r="OGH21" s="19"/>
      <c r="OGI21" s="20"/>
      <c r="OGJ21" s="21"/>
      <c r="OGL21" s="19"/>
      <c r="OGM21" s="20"/>
      <c r="OGN21" s="21"/>
      <c r="OGP21" s="19"/>
      <c r="OGQ21" s="20"/>
      <c r="OGR21" s="21"/>
      <c r="OGT21" s="19"/>
      <c r="OGU21" s="20"/>
      <c r="OGV21" s="21"/>
      <c r="OGX21" s="19"/>
      <c r="OGY21" s="20"/>
      <c r="OGZ21" s="21"/>
      <c r="OHB21" s="19"/>
      <c r="OHC21" s="20"/>
      <c r="OHD21" s="21"/>
      <c r="OHF21" s="19"/>
      <c r="OHG21" s="20"/>
      <c r="OHH21" s="21"/>
      <c r="OHJ21" s="19"/>
      <c r="OHK21" s="20"/>
      <c r="OHL21" s="21"/>
      <c r="OHN21" s="19"/>
      <c r="OHO21" s="20"/>
      <c r="OHP21" s="21"/>
      <c r="OHR21" s="19"/>
      <c r="OHS21" s="20"/>
      <c r="OHT21" s="21"/>
      <c r="OHV21" s="19"/>
      <c r="OHW21" s="20"/>
      <c r="OHX21" s="21"/>
      <c r="OHZ21" s="19"/>
      <c r="OIA21" s="20"/>
      <c r="OIB21" s="21"/>
      <c r="OID21" s="19"/>
      <c r="OIE21" s="20"/>
      <c r="OIF21" s="21"/>
      <c r="OIH21" s="19"/>
      <c r="OII21" s="20"/>
      <c r="OIJ21" s="21"/>
      <c r="OIL21" s="19"/>
      <c r="OIM21" s="20"/>
      <c r="OIN21" s="21"/>
      <c r="OIP21" s="19"/>
      <c r="OIQ21" s="20"/>
      <c r="OIR21" s="21"/>
      <c r="OIT21" s="19"/>
      <c r="OIU21" s="20"/>
      <c r="OIV21" s="21"/>
      <c r="OIX21" s="19"/>
      <c r="OIY21" s="20"/>
      <c r="OIZ21" s="21"/>
      <c r="OJB21" s="19"/>
      <c r="OJC21" s="20"/>
      <c r="OJD21" s="21"/>
      <c r="OJF21" s="19"/>
      <c r="OJG21" s="20"/>
      <c r="OJH21" s="21"/>
      <c r="OJJ21" s="19"/>
      <c r="OJK21" s="20"/>
      <c r="OJL21" s="21"/>
      <c r="OJN21" s="19"/>
      <c r="OJO21" s="20"/>
      <c r="OJP21" s="21"/>
      <c r="OJR21" s="19"/>
      <c r="OJS21" s="20"/>
      <c r="OJT21" s="21"/>
      <c r="OJV21" s="19"/>
      <c r="OJW21" s="20"/>
      <c r="OJX21" s="21"/>
      <c r="OJZ21" s="19"/>
      <c r="OKA21" s="20"/>
      <c r="OKB21" s="21"/>
      <c r="OKD21" s="19"/>
      <c r="OKE21" s="20"/>
      <c r="OKF21" s="21"/>
      <c r="OKH21" s="19"/>
      <c r="OKI21" s="20"/>
      <c r="OKJ21" s="21"/>
      <c r="OKL21" s="19"/>
      <c r="OKM21" s="20"/>
      <c r="OKN21" s="21"/>
      <c r="OKP21" s="19"/>
      <c r="OKQ21" s="20"/>
      <c r="OKR21" s="21"/>
      <c r="OKT21" s="19"/>
      <c r="OKU21" s="20"/>
      <c r="OKV21" s="21"/>
      <c r="OKX21" s="19"/>
      <c r="OKY21" s="20"/>
      <c r="OKZ21" s="21"/>
      <c r="OLB21" s="19"/>
      <c r="OLC21" s="20"/>
      <c r="OLD21" s="21"/>
      <c r="OLF21" s="19"/>
      <c r="OLG21" s="20"/>
      <c r="OLH21" s="21"/>
      <c r="OLJ21" s="19"/>
      <c r="OLK21" s="20"/>
      <c r="OLL21" s="21"/>
      <c r="OLN21" s="19"/>
      <c r="OLO21" s="20"/>
      <c r="OLP21" s="21"/>
      <c r="OLR21" s="19"/>
      <c r="OLS21" s="20"/>
      <c r="OLT21" s="21"/>
      <c r="OLV21" s="19"/>
      <c r="OLW21" s="20"/>
      <c r="OLX21" s="21"/>
      <c r="OLZ21" s="19"/>
      <c r="OMA21" s="20"/>
      <c r="OMB21" s="21"/>
      <c r="OMD21" s="19"/>
      <c r="OME21" s="20"/>
      <c r="OMF21" s="21"/>
      <c r="OMH21" s="19"/>
      <c r="OMI21" s="20"/>
      <c r="OMJ21" s="21"/>
      <c r="OML21" s="19"/>
      <c r="OMM21" s="20"/>
      <c r="OMN21" s="21"/>
      <c r="OMP21" s="19"/>
      <c r="OMQ21" s="20"/>
      <c r="OMR21" s="21"/>
      <c r="OMT21" s="19"/>
      <c r="OMU21" s="20"/>
      <c r="OMV21" s="21"/>
      <c r="OMX21" s="19"/>
      <c r="OMY21" s="20"/>
      <c r="OMZ21" s="21"/>
      <c r="ONB21" s="19"/>
      <c r="ONC21" s="20"/>
      <c r="OND21" s="21"/>
      <c r="ONF21" s="19"/>
      <c r="ONG21" s="20"/>
      <c r="ONH21" s="21"/>
      <c r="ONJ21" s="19"/>
      <c r="ONK21" s="20"/>
      <c r="ONL21" s="21"/>
      <c r="ONN21" s="19"/>
      <c r="ONO21" s="20"/>
      <c r="ONP21" s="21"/>
      <c r="ONR21" s="19"/>
      <c r="ONS21" s="20"/>
      <c r="ONT21" s="21"/>
      <c r="ONV21" s="19"/>
      <c r="ONW21" s="20"/>
      <c r="ONX21" s="21"/>
      <c r="ONZ21" s="19"/>
      <c r="OOA21" s="20"/>
      <c r="OOB21" s="21"/>
      <c r="OOD21" s="19"/>
      <c r="OOE21" s="20"/>
      <c r="OOF21" s="21"/>
      <c r="OOH21" s="19"/>
      <c r="OOI21" s="20"/>
      <c r="OOJ21" s="21"/>
      <c r="OOL21" s="19"/>
      <c r="OOM21" s="20"/>
      <c r="OON21" s="21"/>
      <c r="OOP21" s="19"/>
      <c r="OOQ21" s="20"/>
      <c r="OOR21" s="21"/>
      <c r="OOT21" s="19"/>
      <c r="OOU21" s="20"/>
      <c r="OOV21" s="21"/>
      <c r="OOX21" s="19"/>
      <c r="OOY21" s="20"/>
      <c r="OOZ21" s="21"/>
      <c r="OPB21" s="19"/>
      <c r="OPC21" s="20"/>
      <c r="OPD21" s="21"/>
      <c r="OPF21" s="19"/>
      <c r="OPG21" s="20"/>
      <c r="OPH21" s="21"/>
      <c r="OPJ21" s="19"/>
      <c r="OPK21" s="20"/>
      <c r="OPL21" s="21"/>
      <c r="OPN21" s="19"/>
      <c r="OPO21" s="20"/>
      <c r="OPP21" s="21"/>
      <c r="OPR21" s="19"/>
      <c r="OPS21" s="20"/>
      <c r="OPT21" s="21"/>
      <c r="OPV21" s="19"/>
      <c r="OPW21" s="20"/>
      <c r="OPX21" s="21"/>
      <c r="OPZ21" s="19"/>
      <c r="OQA21" s="20"/>
      <c r="OQB21" s="21"/>
      <c r="OQD21" s="19"/>
      <c r="OQE21" s="20"/>
      <c r="OQF21" s="21"/>
      <c r="OQH21" s="19"/>
      <c r="OQI21" s="20"/>
      <c r="OQJ21" s="21"/>
      <c r="OQL21" s="19"/>
      <c r="OQM21" s="20"/>
      <c r="OQN21" s="21"/>
      <c r="OQP21" s="19"/>
      <c r="OQQ21" s="20"/>
      <c r="OQR21" s="21"/>
      <c r="OQT21" s="19"/>
      <c r="OQU21" s="20"/>
      <c r="OQV21" s="21"/>
      <c r="OQX21" s="19"/>
      <c r="OQY21" s="20"/>
      <c r="OQZ21" s="21"/>
      <c r="ORB21" s="19"/>
      <c r="ORC21" s="20"/>
      <c r="ORD21" s="21"/>
      <c r="ORF21" s="19"/>
      <c r="ORG21" s="20"/>
      <c r="ORH21" s="21"/>
      <c r="ORJ21" s="19"/>
      <c r="ORK21" s="20"/>
      <c r="ORL21" s="21"/>
      <c r="ORN21" s="19"/>
      <c r="ORO21" s="20"/>
      <c r="ORP21" s="21"/>
      <c r="ORR21" s="19"/>
      <c r="ORS21" s="20"/>
      <c r="ORT21" s="21"/>
      <c r="ORV21" s="19"/>
      <c r="ORW21" s="20"/>
      <c r="ORX21" s="21"/>
      <c r="ORZ21" s="19"/>
      <c r="OSA21" s="20"/>
      <c r="OSB21" s="21"/>
      <c r="OSD21" s="19"/>
      <c r="OSE21" s="20"/>
      <c r="OSF21" s="21"/>
      <c r="OSH21" s="19"/>
      <c r="OSI21" s="20"/>
      <c r="OSJ21" s="21"/>
      <c r="OSL21" s="19"/>
      <c r="OSM21" s="20"/>
      <c r="OSN21" s="21"/>
      <c r="OSP21" s="19"/>
      <c r="OSQ21" s="20"/>
      <c r="OSR21" s="21"/>
      <c r="OST21" s="19"/>
      <c r="OSU21" s="20"/>
      <c r="OSV21" s="21"/>
      <c r="OSX21" s="19"/>
      <c r="OSY21" s="20"/>
      <c r="OSZ21" s="21"/>
      <c r="OTB21" s="19"/>
      <c r="OTC21" s="20"/>
      <c r="OTD21" s="21"/>
      <c r="OTF21" s="19"/>
      <c r="OTG21" s="20"/>
      <c r="OTH21" s="21"/>
      <c r="OTJ21" s="19"/>
      <c r="OTK21" s="20"/>
      <c r="OTL21" s="21"/>
      <c r="OTN21" s="19"/>
      <c r="OTO21" s="20"/>
      <c r="OTP21" s="21"/>
      <c r="OTR21" s="19"/>
      <c r="OTS21" s="20"/>
      <c r="OTT21" s="21"/>
      <c r="OTV21" s="19"/>
      <c r="OTW21" s="20"/>
      <c r="OTX21" s="21"/>
      <c r="OTZ21" s="19"/>
      <c r="OUA21" s="20"/>
      <c r="OUB21" s="21"/>
      <c r="OUD21" s="19"/>
      <c r="OUE21" s="20"/>
      <c r="OUF21" s="21"/>
      <c r="OUH21" s="19"/>
      <c r="OUI21" s="20"/>
      <c r="OUJ21" s="21"/>
      <c r="OUL21" s="19"/>
      <c r="OUM21" s="20"/>
      <c r="OUN21" s="21"/>
      <c r="OUP21" s="19"/>
      <c r="OUQ21" s="20"/>
      <c r="OUR21" s="21"/>
      <c r="OUT21" s="19"/>
      <c r="OUU21" s="20"/>
      <c r="OUV21" s="21"/>
      <c r="OUX21" s="19"/>
      <c r="OUY21" s="20"/>
      <c r="OUZ21" s="21"/>
      <c r="OVB21" s="19"/>
      <c r="OVC21" s="20"/>
      <c r="OVD21" s="21"/>
      <c r="OVF21" s="19"/>
      <c r="OVG21" s="20"/>
      <c r="OVH21" s="21"/>
      <c r="OVJ21" s="19"/>
      <c r="OVK21" s="20"/>
      <c r="OVL21" s="21"/>
      <c r="OVN21" s="19"/>
      <c r="OVO21" s="20"/>
      <c r="OVP21" s="21"/>
      <c r="OVR21" s="19"/>
      <c r="OVS21" s="20"/>
      <c r="OVT21" s="21"/>
      <c r="OVV21" s="19"/>
      <c r="OVW21" s="20"/>
      <c r="OVX21" s="21"/>
      <c r="OVZ21" s="19"/>
      <c r="OWA21" s="20"/>
      <c r="OWB21" s="21"/>
      <c r="OWD21" s="19"/>
      <c r="OWE21" s="20"/>
      <c r="OWF21" s="21"/>
      <c r="OWH21" s="19"/>
      <c r="OWI21" s="20"/>
      <c r="OWJ21" s="21"/>
      <c r="OWL21" s="19"/>
      <c r="OWM21" s="20"/>
      <c r="OWN21" s="21"/>
      <c r="OWP21" s="19"/>
      <c r="OWQ21" s="20"/>
      <c r="OWR21" s="21"/>
      <c r="OWT21" s="19"/>
      <c r="OWU21" s="20"/>
      <c r="OWV21" s="21"/>
      <c r="OWX21" s="19"/>
      <c r="OWY21" s="20"/>
      <c r="OWZ21" s="21"/>
      <c r="OXB21" s="19"/>
      <c r="OXC21" s="20"/>
      <c r="OXD21" s="21"/>
      <c r="OXF21" s="19"/>
      <c r="OXG21" s="20"/>
      <c r="OXH21" s="21"/>
      <c r="OXJ21" s="19"/>
      <c r="OXK21" s="20"/>
      <c r="OXL21" s="21"/>
      <c r="OXN21" s="19"/>
      <c r="OXO21" s="20"/>
      <c r="OXP21" s="21"/>
      <c r="OXR21" s="19"/>
      <c r="OXS21" s="20"/>
      <c r="OXT21" s="21"/>
      <c r="OXV21" s="19"/>
      <c r="OXW21" s="20"/>
      <c r="OXX21" s="21"/>
      <c r="OXZ21" s="19"/>
      <c r="OYA21" s="20"/>
      <c r="OYB21" s="21"/>
      <c r="OYD21" s="19"/>
      <c r="OYE21" s="20"/>
      <c r="OYF21" s="21"/>
      <c r="OYH21" s="19"/>
      <c r="OYI21" s="20"/>
      <c r="OYJ21" s="21"/>
      <c r="OYL21" s="19"/>
      <c r="OYM21" s="20"/>
      <c r="OYN21" s="21"/>
      <c r="OYP21" s="19"/>
      <c r="OYQ21" s="20"/>
      <c r="OYR21" s="21"/>
      <c r="OYT21" s="19"/>
      <c r="OYU21" s="20"/>
      <c r="OYV21" s="21"/>
      <c r="OYX21" s="19"/>
      <c r="OYY21" s="20"/>
      <c r="OYZ21" s="21"/>
      <c r="OZB21" s="19"/>
      <c r="OZC21" s="20"/>
      <c r="OZD21" s="21"/>
      <c r="OZF21" s="19"/>
      <c r="OZG21" s="20"/>
      <c r="OZH21" s="21"/>
      <c r="OZJ21" s="19"/>
      <c r="OZK21" s="20"/>
      <c r="OZL21" s="21"/>
      <c r="OZN21" s="19"/>
      <c r="OZO21" s="20"/>
      <c r="OZP21" s="21"/>
      <c r="OZR21" s="19"/>
      <c r="OZS21" s="20"/>
      <c r="OZT21" s="21"/>
      <c r="OZV21" s="19"/>
      <c r="OZW21" s="20"/>
      <c r="OZX21" s="21"/>
      <c r="OZZ21" s="19"/>
      <c r="PAA21" s="20"/>
      <c r="PAB21" s="21"/>
      <c r="PAD21" s="19"/>
      <c r="PAE21" s="20"/>
      <c r="PAF21" s="21"/>
      <c r="PAH21" s="19"/>
      <c r="PAI21" s="20"/>
      <c r="PAJ21" s="21"/>
      <c r="PAL21" s="19"/>
      <c r="PAM21" s="20"/>
      <c r="PAN21" s="21"/>
      <c r="PAP21" s="19"/>
      <c r="PAQ21" s="20"/>
      <c r="PAR21" s="21"/>
      <c r="PAT21" s="19"/>
      <c r="PAU21" s="20"/>
      <c r="PAV21" s="21"/>
      <c r="PAX21" s="19"/>
      <c r="PAY21" s="20"/>
      <c r="PAZ21" s="21"/>
      <c r="PBB21" s="19"/>
      <c r="PBC21" s="20"/>
      <c r="PBD21" s="21"/>
      <c r="PBF21" s="19"/>
      <c r="PBG21" s="20"/>
      <c r="PBH21" s="21"/>
      <c r="PBJ21" s="19"/>
      <c r="PBK21" s="20"/>
      <c r="PBL21" s="21"/>
      <c r="PBN21" s="19"/>
      <c r="PBO21" s="20"/>
      <c r="PBP21" s="21"/>
      <c r="PBR21" s="19"/>
      <c r="PBS21" s="20"/>
      <c r="PBT21" s="21"/>
      <c r="PBV21" s="19"/>
      <c r="PBW21" s="20"/>
      <c r="PBX21" s="21"/>
      <c r="PBZ21" s="19"/>
      <c r="PCA21" s="20"/>
      <c r="PCB21" s="21"/>
      <c r="PCD21" s="19"/>
      <c r="PCE21" s="20"/>
      <c r="PCF21" s="21"/>
      <c r="PCH21" s="19"/>
      <c r="PCI21" s="20"/>
      <c r="PCJ21" s="21"/>
      <c r="PCL21" s="19"/>
      <c r="PCM21" s="20"/>
      <c r="PCN21" s="21"/>
      <c r="PCP21" s="19"/>
      <c r="PCQ21" s="20"/>
      <c r="PCR21" s="21"/>
      <c r="PCT21" s="19"/>
      <c r="PCU21" s="20"/>
      <c r="PCV21" s="21"/>
      <c r="PCX21" s="19"/>
      <c r="PCY21" s="20"/>
      <c r="PCZ21" s="21"/>
      <c r="PDB21" s="19"/>
      <c r="PDC21" s="20"/>
      <c r="PDD21" s="21"/>
      <c r="PDF21" s="19"/>
      <c r="PDG21" s="20"/>
      <c r="PDH21" s="21"/>
      <c r="PDJ21" s="19"/>
      <c r="PDK21" s="20"/>
      <c r="PDL21" s="21"/>
      <c r="PDN21" s="19"/>
      <c r="PDO21" s="20"/>
      <c r="PDP21" s="21"/>
      <c r="PDR21" s="19"/>
      <c r="PDS21" s="20"/>
      <c r="PDT21" s="21"/>
      <c r="PDV21" s="19"/>
      <c r="PDW21" s="20"/>
      <c r="PDX21" s="21"/>
      <c r="PDZ21" s="19"/>
      <c r="PEA21" s="20"/>
      <c r="PEB21" s="21"/>
      <c r="PED21" s="19"/>
      <c r="PEE21" s="20"/>
      <c r="PEF21" s="21"/>
      <c r="PEH21" s="19"/>
      <c r="PEI21" s="20"/>
      <c r="PEJ21" s="21"/>
      <c r="PEL21" s="19"/>
      <c r="PEM21" s="20"/>
      <c r="PEN21" s="21"/>
      <c r="PEP21" s="19"/>
      <c r="PEQ21" s="20"/>
      <c r="PER21" s="21"/>
      <c r="PET21" s="19"/>
      <c r="PEU21" s="20"/>
      <c r="PEV21" s="21"/>
      <c r="PEX21" s="19"/>
      <c r="PEY21" s="20"/>
      <c r="PEZ21" s="21"/>
      <c r="PFB21" s="19"/>
      <c r="PFC21" s="20"/>
      <c r="PFD21" s="21"/>
      <c r="PFF21" s="19"/>
      <c r="PFG21" s="20"/>
      <c r="PFH21" s="21"/>
      <c r="PFJ21" s="19"/>
      <c r="PFK21" s="20"/>
      <c r="PFL21" s="21"/>
      <c r="PFN21" s="19"/>
      <c r="PFO21" s="20"/>
      <c r="PFP21" s="21"/>
      <c r="PFR21" s="19"/>
      <c r="PFS21" s="20"/>
      <c r="PFT21" s="21"/>
      <c r="PFV21" s="19"/>
      <c r="PFW21" s="20"/>
      <c r="PFX21" s="21"/>
      <c r="PFZ21" s="19"/>
      <c r="PGA21" s="20"/>
      <c r="PGB21" s="21"/>
      <c r="PGD21" s="19"/>
      <c r="PGE21" s="20"/>
      <c r="PGF21" s="21"/>
      <c r="PGH21" s="19"/>
      <c r="PGI21" s="20"/>
      <c r="PGJ21" s="21"/>
      <c r="PGL21" s="19"/>
      <c r="PGM21" s="20"/>
      <c r="PGN21" s="21"/>
      <c r="PGP21" s="19"/>
      <c r="PGQ21" s="20"/>
      <c r="PGR21" s="21"/>
      <c r="PGT21" s="19"/>
      <c r="PGU21" s="20"/>
      <c r="PGV21" s="21"/>
      <c r="PGX21" s="19"/>
      <c r="PGY21" s="20"/>
      <c r="PGZ21" s="21"/>
      <c r="PHB21" s="19"/>
      <c r="PHC21" s="20"/>
      <c r="PHD21" s="21"/>
      <c r="PHF21" s="19"/>
      <c r="PHG21" s="20"/>
      <c r="PHH21" s="21"/>
      <c r="PHJ21" s="19"/>
      <c r="PHK21" s="20"/>
      <c r="PHL21" s="21"/>
      <c r="PHN21" s="19"/>
      <c r="PHO21" s="20"/>
      <c r="PHP21" s="21"/>
      <c r="PHR21" s="19"/>
      <c r="PHS21" s="20"/>
      <c r="PHT21" s="21"/>
      <c r="PHV21" s="19"/>
      <c r="PHW21" s="20"/>
      <c r="PHX21" s="21"/>
      <c r="PHZ21" s="19"/>
      <c r="PIA21" s="20"/>
      <c r="PIB21" s="21"/>
      <c r="PID21" s="19"/>
      <c r="PIE21" s="20"/>
      <c r="PIF21" s="21"/>
      <c r="PIH21" s="19"/>
      <c r="PII21" s="20"/>
      <c r="PIJ21" s="21"/>
      <c r="PIL21" s="19"/>
      <c r="PIM21" s="20"/>
      <c r="PIN21" s="21"/>
      <c r="PIP21" s="19"/>
      <c r="PIQ21" s="20"/>
      <c r="PIR21" s="21"/>
      <c r="PIT21" s="19"/>
      <c r="PIU21" s="20"/>
      <c r="PIV21" s="21"/>
      <c r="PIX21" s="19"/>
      <c r="PIY21" s="20"/>
      <c r="PIZ21" s="21"/>
      <c r="PJB21" s="19"/>
      <c r="PJC21" s="20"/>
      <c r="PJD21" s="21"/>
      <c r="PJF21" s="19"/>
      <c r="PJG21" s="20"/>
      <c r="PJH21" s="21"/>
      <c r="PJJ21" s="19"/>
      <c r="PJK21" s="20"/>
      <c r="PJL21" s="21"/>
      <c r="PJN21" s="19"/>
      <c r="PJO21" s="20"/>
      <c r="PJP21" s="21"/>
      <c r="PJR21" s="19"/>
      <c r="PJS21" s="20"/>
      <c r="PJT21" s="21"/>
      <c r="PJV21" s="19"/>
      <c r="PJW21" s="20"/>
      <c r="PJX21" s="21"/>
      <c r="PJZ21" s="19"/>
      <c r="PKA21" s="20"/>
      <c r="PKB21" s="21"/>
      <c r="PKD21" s="19"/>
      <c r="PKE21" s="20"/>
      <c r="PKF21" s="21"/>
      <c r="PKH21" s="19"/>
      <c r="PKI21" s="20"/>
      <c r="PKJ21" s="21"/>
      <c r="PKL21" s="19"/>
      <c r="PKM21" s="20"/>
      <c r="PKN21" s="21"/>
      <c r="PKP21" s="19"/>
      <c r="PKQ21" s="20"/>
      <c r="PKR21" s="21"/>
      <c r="PKT21" s="19"/>
      <c r="PKU21" s="20"/>
      <c r="PKV21" s="21"/>
      <c r="PKX21" s="19"/>
      <c r="PKY21" s="20"/>
      <c r="PKZ21" s="21"/>
      <c r="PLB21" s="19"/>
      <c r="PLC21" s="20"/>
      <c r="PLD21" s="21"/>
      <c r="PLF21" s="19"/>
      <c r="PLG21" s="20"/>
      <c r="PLH21" s="21"/>
      <c r="PLJ21" s="19"/>
      <c r="PLK21" s="20"/>
      <c r="PLL21" s="21"/>
      <c r="PLN21" s="19"/>
      <c r="PLO21" s="20"/>
      <c r="PLP21" s="21"/>
      <c r="PLR21" s="19"/>
      <c r="PLS21" s="20"/>
      <c r="PLT21" s="21"/>
      <c r="PLV21" s="19"/>
      <c r="PLW21" s="20"/>
      <c r="PLX21" s="21"/>
      <c r="PLZ21" s="19"/>
      <c r="PMA21" s="20"/>
      <c r="PMB21" s="21"/>
      <c r="PMD21" s="19"/>
      <c r="PME21" s="20"/>
      <c r="PMF21" s="21"/>
      <c r="PMH21" s="19"/>
      <c r="PMI21" s="20"/>
      <c r="PMJ21" s="21"/>
      <c r="PML21" s="19"/>
      <c r="PMM21" s="20"/>
      <c r="PMN21" s="21"/>
      <c r="PMP21" s="19"/>
      <c r="PMQ21" s="20"/>
      <c r="PMR21" s="21"/>
      <c r="PMT21" s="19"/>
      <c r="PMU21" s="20"/>
      <c r="PMV21" s="21"/>
      <c r="PMX21" s="19"/>
      <c r="PMY21" s="20"/>
      <c r="PMZ21" s="21"/>
      <c r="PNB21" s="19"/>
      <c r="PNC21" s="20"/>
      <c r="PND21" s="21"/>
      <c r="PNF21" s="19"/>
      <c r="PNG21" s="20"/>
      <c r="PNH21" s="21"/>
      <c r="PNJ21" s="19"/>
      <c r="PNK21" s="20"/>
      <c r="PNL21" s="21"/>
      <c r="PNN21" s="19"/>
      <c r="PNO21" s="20"/>
      <c r="PNP21" s="21"/>
      <c r="PNR21" s="19"/>
      <c r="PNS21" s="20"/>
      <c r="PNT21" s="21"/>
      <c r="PNV21" s="19"/>
      <c r="PNW21" s="20"/>
      <c r="PNX21" s="21"/>
      <c r="PNZ21" s="19"/>
      <c r="POA21" s="20"/>
      <c r="POB21" s="21"/>
      <c r="POD21" s="19"/>
      <c r="POE21" s="20"/>
      <c r="POF21" s="21"/>
      <c r="POH21" s="19"/>
      <c r="POI21" s="20"/>
      <c r="POJ21" s="21"/>
      <c r="POL21" s="19"/>
      <c r="POM21" s="20"/>
      <c r="PON21" s="21"/>
      <c r="POP21" s="19"/>
      <c r="POQ21" s="20"/>
      <c r="POR21" s="21"/>
      <c r="POT21" s="19"/>
      <c r="POU21" s="20"/>
      <c r="POV21" s="21"/>
      <c r="POX21" s="19"/>
      <c r="POY21" s="20"/>
      <c r="POZ21" s="21"/>
      <c r="PPB21" s="19"/>
      <c r="PPC21" s="20"/>
      <c r="PPD21" s="21"/>
      <c r="PPF21" s="19"/>
      <c r="PPG21" s="20"/>
      <c r="PPH21" s="21"/>
      <c r="PPJ21" s="19"/>
      <c r="PPK21" s="20"/>
      <c r="PPL21" s="21"/>
      <c r="PPN21" s="19"/>
      <c r="PPO21" s="20"/>
      <c r="PPP21" s="21"/>
      <c r="PPR21" s="19"/>
      <c r="PPS21" s="20"/>
      <c r="PPT21" s="21"/>
      <c r="PPV21" s="19"/>
      <c r="PPW21" s="20"/>
      <c r="PPX21" s="21"/>
      <c r="PPZ21" s="19"/>
      <c r="PQA21" s="20"/>
      <c r="PQB21" s="21"/>
      <c r="PQD21" s="19"/>
      <c r="PQE21" s="20"/>
      <c r="PQF21" s="21"/>
      <c r="PQH21" s="19"/>
      <c r="PQI21" s="20"/>
      <c r="PQJ21" s="21"/>
      <c r="PQL21" s="19"/>
      <c r="PQM21" s="20"/>
      <c r="PQN21" s="21"/>
      <c r="PQP21" s="19"/>
      <c r="PQQ21" s="20"/>
      <c r="PQR21" s="21"/>
      <c r="PQT21" s="19"/>
      <c r="PQU21" s="20"/>
      <c r="PQV21" s="21"/>
      <c r="PQX21" s="19"/>
      <c r="PQY21" s="20"/>
      <c r="PQZ21" s="21"/>
      <c r="PRB21" s="19"/>
      <c r="PRC21" s="20"/>
      <c r="PRD21" s="21"/>
      <c r="PRF21" s="19"/>
      <c r="PRG21" s="20"/>
      <c r="PRH21" s="21"/>
      <c r="PRJ21" s="19"/>
      <c r="PRK21" s="20"/>
      <c r="PRL21" s="21"/>
      <c r="PRN21" s="19"/>
      <c r="PRO21" s="20"/>
      <c r="PRP21" s="21"/>
      <c r="PRR21" s="19"/>
      <c r="PRS21" s="20"/>
      <c r="PRT21" s="21"/>
      <c r="PRV21" s="19"/>
      <c r="PRW21" s="20"/>
      <c r="PRX21" s="21"/>
      <c r="PRZ21" s="19"/>
      <c r="PSA21" s="20"/>
      <c r="PSB21" s="21"/>
      <c r="PSD21" s="19"/>
      <c r="PSE21" s="20"/>
      <c r="PSF21" s="21"/>
      <c r="PSH21" s="19"/>
      <c r="PSI21" s="20"/>
      <c r="PSJ21" s="21"/>
      <c r="PSL21" s="19"/>
      <c r="PSM21" s="20"/>
      <c r="PSN21" s="21"/>
      <c r="PSP21" s="19"/>
      <c r="PSQ21" s="20"/>
      <c r="PSR21" s="21"/>
      <c r="PST21" s="19"/>
      <c r="PSU21" s="20"/>
      <c r="PSV21" s="21"/>
      <c r="PSX21" s="19"/>
      <c r="PSY21" s="20"/>
      <c r="PSZ21" s="21"/>
      <c r="PTB21" s="19"/>
      <c r="PTC21" s="20"/>
      <c r="PTD21" s="21"/>
      <c r="PTF21" s="19"/>
      <c r="PTG21" s="20"/>
      <c r="PTH21" s="21"/>
      <c r="PTJ21" s="19"/>
      <c r="PTK21" s="20"/>
      <c r="PTL21" s="21"/>
      <c r="PTN21" s="19"/>
      <c r="PTO21" s="20"/>
      <c r="PTP21" s="21"/>
      <c r="PTR21" s="19"/>
      <c r="PTS21" s="20"/>
      <c r="PTT21" s="21"/>
      <c r="PTV21" s="19"/>
      <c r="PTW21" s="20"/>
      <c r="PTX21" s="21"/>
      <c r="PTZ21" s="19"/>
      <c r="PUA21" s="20"/>
      <c r="PUB21" s="21"/>
      <c r="PUD21" s="19"/>
      <c r="PUE21" s="20"/>
      <c r="PUF21" s="21"/>
      <c r="PUH21" s="19"/>
      <c r="PUI21" s="20"/>
      <c r="PUJ21" s="21"/>
      <c r="PUL21" s="19"/>
      <c r="PUM21" s="20"/>
      <c r="PUN21" s="21"/>
      <c r="PUP21" s="19"/>
      <c r="PUQ21" s="20"/>
      <c r="PUR21" s="21"/>
      <c r="PUT21" s="19"/>
      <c r="PUU21" s="20"/>
      <c r="PUV21" s="21"/>
      <c r="PUX21" s="19"/>
      <c r="PUY21" s="20"/>
      <c r="PUZ21" s="21"/>
      <c r="PVB21" s="19"/>
      <c r="PVC21" s="20"/>
      <c r="PVD21" s="21"/>
      <c r="PVF21" s="19"/>
      <c r="PVG21" s="20"/>
      <c r="PVH21" s="21"/>
      <c r="PVJ21" s="19"/>
      <c r="PVK21" s="20"/>
      <c r="PVL21" s="21"/>
      <c r="PVN21" s="19"/>
      <c r="PVO21" s="20"/>
      <c r="PVP21" s="21"/>
      <c r="PVR21" s="19"/>
      <c r="PVS21" s="20"/>
      <c r="PVT21" s="21"/>
      <c r="PVV21" s="19"/>
      <c r="PVW21" s="20"/>
      <c r="PVX21" s="21"/>
      <c r="PVZ21" s="19"/>
      <c r="PWA21" s="20"/>
      <c r="PWB21" s="21"/>
      <c r="PWD21" s="19"/>
      <c r="PWE21" s="20"/>
      <c r="PWF21" s="21"/>
      <c r="PWH21" s="19"/>
      <c r="PWI21" s="20"/>
      <c r="PWJ21" s="21"/>
      <c r="PWL21" s="19"/>
      <c r="PWM21" s="20"/>
      <c r="PWN21" s="21"/>
      <c r="PWP21" s="19"/>
      <c r="PWQ21" s="20"/>
      <c r="PWR21" s="21"/>
      <c r="PWT21" s="19"/>
      <c r="PWU21" s="20"/>
      <c r="PWV21" s="21"/>
      <c r="PWX21" s="19"/>
      <c r="PWY21" s="20"/>
      <c r="PWZ21" s="21"/>
      <c r="PXB21" s="19"/>
      <c r="PXC21" s="20"/>
      <c r="PXD21" s="21"/>
      <c r="PXF21" s="19"/>
      <c r="PXG21" s="20"/>
      <c r="PXH21" s="21"/>
      <c r="PXJ21" s="19"/>
      <c r="PXK21" s="20"/>
      <c r="PXL21" s="21"/>
      <c r="PXN21" s="19"/>
      <c r="PXO21" s="20"/>
      <c r="PXP21" s="21"/>
      <c r="PXR21" s="19"/>
      <c r="PXS21" s="20"/>
      <c r="PXT21" s="21"/>
      <c r="PXV21" s="19"/>
      <c r="PXW21" s="20"/>
      <c r="PXX21" s="21"/>
      <c r="PXZ21" s="19"/>
      <c r="PYA21" s="20"/>
      <c r="PYB21" s="21"/>
      <c r="PYD21" s="19"/>
      <c r="PYE21" s="20"/>
      <c r="PYF21" s="21"/>
      <c r="PYH21" s="19"/>
      <c r="PYI21" s="20"/>
      <c r="PYJ21" s="21"/>
      <c r="PYL21" s="19"/>
      <c r="PYM21" s="20"/>
      <c r="PYN21" s="21"/>
      <c r="PYP21" s="19"/>
      <c r="PYQ21" s="20"/>
      <c r="PYR21" s="21"/>
      <c r="PYT21" s="19"/>
      <c r="PYU21" s="20"/>
      <c r="PYV21" s="21"/>
      <c r="PYX21" s="19"/>
      <c r="PYY21" s="20"/>
      <c r="PYZ21" s="21"/>
      <c r="PZB21" s="19"/>
      <c r="PZC21" s="20"/>
      <c r="PZD21" s="21"/>
      <c r="PZF21" s="19"/>
      <c r="PZG21" s="20"/>
      <c r="PZH21" s="21"/>
      <c r="PZJ21" s="19"/>
      <c r="PZK21" s="20"/>
      <c r="PZL21" s="21"/>
      <c r="PZN21" s="19"/>
      <c r="PZO21" s="20"/>
      <c r="PZP21" s="21"/>
      <c r="PZR21" s="19"/>
      <c r="PZS21" s="20"/>
      <c r="PZT21" s="21"/>
      <c r="PZV21" s="19"/>
      <c r="PZW21" s="20"/>
      <c r="PZX21" s="21"/>
      <c r="PZZ21" s="19"/>
      <c r="QAA21" s="20"/>
      <c r="QAB21" s="21"/>
      <c r="QAD21" s="19"/>
      <c r="QAE21" s="20"/>
      <c r="QAF21" s="21"/>
      <c r="QAH21" s="19"/>
      <c r="QAI21" s="20"/>
      <c r="QAJ21" s="21"/>
      <c r="QAL21" s="19"/>
      <c r="QAM21" s="20"/>
      <c r="QAN21" s="21"/>
      <c r="QAP21" s="19"/>
      <c r="QAQ21" s="20"/>
      <c r="QAR21" s="21"/>
      <c r="QAT21" s="19"/>
      <c r="QAU21" s="20"/>
      <c r="QAV21" s="21"/>
      <c r="QAX21" s="19"/>
      <c r="QAY21" s="20"/>
      <c r="QAZ21" s="21"/>
      <c r="QBB21" s="19"/>
      <c r="QBC21" s="20"/>
      <c r="QBD21" s="21"/>
      <c r="QBF21" s="19"/>
      <c r="QBG21" s="20"/>
      <c r="QBH21" s="21"/>
      <c r="QBJ21" s="19"/>
      <c r="QBK21" s="20"/>
      <c r="QBL21" s="21"/>
      <c r="QBN21" s="19"/>
      <c r="QBO21" s="20"/>
      <c r="QBP21" s="21"/>
      <c r="QBR21" s="19"/>
      <c r="QBS21" s="20"/>
      <c r="QBT21" s="21"/>
      <c r="QBV21" s="19"/>
      <c r="QBW21" s="20"/>
      <c r="QBX21" s="21"/>
      <c r="QBZ21" s="19"/>
      <c r="QCA21" s="20"/>
      <c r="QCB21" s="21"/>
      <c r="QCD21" s="19"/>
      <c r="QCE21" s="20"/>
      <c r="QCF21" s="21"/>
      <c r="QCH21" s="19"/>
      <c r="QCI21" s="20"/>
      <c r="QCJ21" s="21"/>
      <c r="QCL21" s="19"/>
      <c r="QCM21" s="20"/>
      <c r="QCN21" s="21"/>
      <c r="QCP21" s="19"/>
      <c r="QCQ21" s="20"/>
      <c r="QCR21" s="21"/>
      <c r="QCT21" s="19"/>
      <c r="QCU21" s="20"/>
      <c r="QCV21" s="21"/>
      <c r="QCX21" s="19"/>
      <c r="QCY21" s="20"/>
      <c r="QCZ21" s="21"/>
      <c r="QDB21" s="19"/>
      <c r="QDC21" s="20"/>
      <c r="QDD21" s="21"/>
      <c r="QDF21" s="19"/>
      <c r="QDG21" s="20"/>
      <c r="QDH21" s="21"/>
      <c r="QDJ21" s="19"/>
      <c r="QDK21" s="20"/>
      <c r="QDL21" s="21"/>
      <c r="QDN21" s="19"/>
      <c r="QDO21" s="20"/>
      <c r="QDP21" s="21"/>
      <c r="QDR21" s="19"/>
      <c r="QDS21" s="20"/>
      <c r="QDT21" s="21"/>
      <c r="QDV21" s="19"/>
      <c r="QDW21" s="20"/>
      <c r="QDX21" s="21"/>
      <c r="QDZ21" s="19"/>
      <c r="QEA21" s="20"/>
      <c r="QEB21" s="21"/>
      <c r="QED21" s="19"/>
      <c r="QEE21" s="20"/>
      <c r="QEF21" s="21"/>
      <c r="QEH21" s="19"/>
      <c r="QEI21" s="20"/>
      <c r="QEJ21" s="21"/>
      <c r="QEL21" s="19"/>
      <c r="QEM21" s="20"/>
      <c r="QEN21" s="21"/>
      <c r="QEP21" s="19"/>
      <c r="QEQ21" s="20"/>
      <c r="QER21" s="21"/>
      <c r="QET21" s="19"/>
      <c r="QEU21" s="20"/>
      <c r="QEV21" s="21"/>
      <c r="QEX21" s="19"/>
      <c r="QEY21" s="20"/>
      <c r="QEZ21" s="21"/>
      <c r="QFB21" s="19"/>
      <c r="QFC21" s="20"/>
      <c r="QFD21" s="21"/>
      <c r="QFF21" s="19"/>
      <c r="QFG21" s="20"/>
      <c r="QFH21" s="21"/>
      <c r="QFJ21" s="19"/>
      <c r="QFK21" s="20"/>
      <c r="QFL21" s="21"/>
      <c r="QFN21" s="19"/>
      <c r="QFO21" s="20"/>
      <c r="QFP21" s="21"/>
      <c r="QFR21" s="19"/>
      <c r="QFS21" s="20"/>
      <c r="QFT21" s="21"/>
      <c r="QFV21" s="19"/>
      <c r="QFW21" s="20"/>
      <c r="QFX21" s="21"/>
      <c r="QFZ21" s="19"/>
      <c r="QGA21" s="20"/>
      <c r="QGB21" s="21"/>
      <c r="QGD21" s="19"/>
      <c r="QGE21" s="20"/>
      <c r="QGF21" s="21"/>
      <c r="QGH21" s="19"/>
      <c r="QGI21" s="20"/>
      <c r="QGJ21" s="21"/>
      <c r="QGL21" s="19"/>
      <c r="QGM21" s="20"/>
      <c r="QGN21" s="21"/>
      <c r="QGP21" s="19"/>
      <c r="QGQ21" s="20"/>
      <c r="QGR21" s="21"/>
      <c r="QGT21" s="19"/>
      <c r="QGU21" s="20"/>
      <c r="QGV21" s="21"/>
      <c r="QGX21" s="19"/>
      <c r="QGY21" s="20"/>
      <c r="QGZ21" s="21"/>
      <c r="QHB21" s="19"/>
      <c r="QHC21" s="20"/>
      <c r="QHD21" s="21"/>
      <c r="QHF21" s="19"/>
      <c r="QHG21" s="20"/>
      <c r="QHH21" s="21"/>
      <c r="QHJ21" s="19"/>
      <c r="QHK21" s="20"/>
      <c r="QHL21" s="21"/>
      <c r="QHN21" s="19"/>
      <c r="QHO21" s="20"/>
      <c r="QHP21" s="21"/>
      <c r="QHR21" s="19"/>
      <c r="QHS21" s="20"/>
      <c r="QHT21" s="21"/>
      <c r="QHV21" s="19"/>
      <c r="QHW21" s="20"/>
      <c r="QHX21" s="21"/>
      <c r="QHZ21" s="19"/>
      <c r="QIA21" s="20"/>
      <c r="QIB21" s="21"/>
      <c r="QID21" s="19"/>
      <c r="QIE21" s="20"/>
      <c r="QIF21" s="21"/>
      <c r="QIH21" s="19"/>
      <c r="QII21" s="20"/>
      <c r="QIJ21" s="21"/>
      <c r="QIL21" s="19"/>
      <c r="QIM21" s="20"/>
      <c r="QIN21" s="21"/>
      <c r="QIP21" s="19"/>
      <c r="QIQ21" s="20"/>
      <c r="QIR21" s="21"/>
      <c r="QIT21" s="19"/>
      <c r="QIU21" s="20"/>
      <c r="QIV21" s="21"/>
      <c r="QIX21" s="19"/>
      <c r="QIY21" s="20"/>
      <c r="QIZ21" s="21"/>
      <c r="QJB21" s="19"/>
      <c r="QJC21" s="20"/>
      <c r="QJD21" s="21"/>
      <c r="QJF21" s="19"/>
      <c r="QJG21" s="20"/>
      <c r="QJH21" s="21"/>
      <c r="QJJ21" s="19"/>
      <c r="QJK21" s="20"/>
      <c r="QJL21" s="21"/>
      <c r="QJN21" s="19"/>
      <c r="QJO21" s="20"/>
      <c r="QJP21" s="21"/>
      <c r="QJR21" s="19"/>
      <c r="QJS21" s="20"/>
      <c r="QJT21" s="21"/>
      <c r="QJV21" s="19"/>
      <c r="QJW21" s="20"/>
      <c r="QJX21" s="21"/>
      <c r="QJZ21" s="19"/>
      <c r="QKA21" s="20"/>
      <c r="QKB21" s="21"/>
      <c r="QKD21" s="19"/>
      <c r="QKE21" s="20"/>
      <c r="QKF21" s="21"/>
      <c r="QKH21" s="19"/>
      <c r="QKI21" s="20"/>
      <c r="QKJ21" s="21"/>
      <c r="QKL21" s="19"/>
      <c r="QKM21" s="20"/>
      <c r="QKN21" s="21"/>
      <c r="QKP21" s="19"/>
      <c r="QKQ21" s="20"/>
      <c r="QKR21" s="21"/>
      <c r="QKT21" s="19"/>
      <c r="QKU21" s="20"/>
      <c r="QKV21" s="21"/>
      <c r="QKX21" s="19"/>
      <c r="QKY21" s="20"/>
      <c r="QKZ21" s="21"/>
      <c r="QLB21" s="19"/>
      <c r="QLC21" s="20"/>
      <c r="QLD21" s="21"/>
      <c r="QLF21" s="19"/>
      <c r="QLG21" s="20"/>
      <c r="QLH21" s="21"/>
      <c r="QLJ21" s="19"/>
      <c r="QLK21" s="20"/>
      <c r="QLL21" s="21"/>
      <c r="QLN21" s="19"/>
      <c r="QLO21" s="20"/>
      <c r="QLP21" s="21"/>
      <c r="QLR21" s="19"/>
      <c r="QLS21" s="20"/>
      <c r="QLT21" s="21"/>
      <c r="QLV21" s="19"/>
      <c r="QLW21" s="20"/>
      <c r="QLX21" s="21"/>
      <c r="QLZ21" s="19"/>
      <c r="QMA21" s="20"/>
      <c r="QMB21" s="21"/>
      <c r="QMD21" s="19"/>
      <c r="QME21" s="20"/>
      <c r="QMF21" s="21"/>
      <c r="QMH21" s="19"/>
      <c r="QMI21" s="20"/>
      <c r="QMJ21" s="21"/>
      <c r="QML21" s="19"/>
      <c r="QMM21" s="20"/>
      <c r="QMN21" s="21"/>
      <c r="QMP21" s="19"/>
      <c r="QMQ21" s="20"/>
      <c r="QMR21" s="21"/>
      <c r="QMT21" s="19"/>
      <c r="QMU21" s="20"/>
      <c r="QMV21" s="21"/>
      <c r="QMX21" s="19"/>
      <c r="QMY21" s="20"/>
      <c r="QMZ21" s="21"/>
      <c r="QNB21" s="19"/>
      <c r="QNC21" s="20"/>
      <c r="QND21" s="21"/>
      <c r="QNF21" s="19"/>
      <c r="QNG21" s="20"/>
      <c r="QNH21" s="21"/>
      <c r="QNJ21" s="19"/>
      <c r="QNK21" s="20"/>
      <c r="QNL21" s="21"/>
      <c r="QNN21" s="19"/>
      <c r="QNO21" s="20"/>
      <c r="QNP21" s="21"/>
      <c r="QNR21" s="19"/>
      <c r="QNS21" s="20"/>
      <c r="QNT21" s="21"/>
      <c r="QNV21" s="19"/>
      <c r="QNW21" s="20"/>
      <c r="QNX21" s="21"/>
      <c r="QNZ21" s="19"/>
      <c r="QOA21" s="20"/>
      <c r="QOB21" s="21"/>
      <c r="QOD21" s="19"/>
      <c r="QOE21" s="20"/>
      <c r="QOF21" s="21"/>
      <c r="QOH21" s="19"/>
      <c r="QOI21" s="20"/>
      <c r="QOJ21" s="21"/>
      <c r="QOL21" s="19"/>
      <c r="QOM21" s="20"/>
      <c r="QON21" s="21"/>
      <c r="QOP21" s="19"/>
      <c r="QOQ21" s="20"/>
      <c r="QOR21" s="21"/>
      <c r="QOT21" s="19"/>
      <c r="QOU21" s="20"/>
      <c r="QOV21" s="21"/>
      <c r="QOX21" s="19"/>
      <c r="QOY21" s="20"/>
      <c r="QOZ21" s="21"/>
      <c r="QPB21" s="19"/>
      <c r="QPC21" s="20"/>
      <c r="QPD21" s="21"/>
      <c r="QPF21" s="19"/>
      <c r="QPG21" s="20"/>
      <c r="QPH21" s="21"/>
      <c r="QPJ21" s="19"/>
      <c r="QPK21" s="20"/>
      <c r="QPL21" s="21"/>
      <c r="QPN21" s="19"/>
      <c r="QPO21" s="20"/>
      <c r="QPP21" s="21"/>
      <c r="QPR21" s="19"/>
      <c r="QPS21" s="20"/>
      <c r="QPT21" s="21"/>
      <c r="QPV21" s="19"/>
      <c r="QPW21" s="20"/>
      <c r="QPX21" s="21"/>
      <c r="QPZ21" s="19"/>
      <c r="QQA21" s="20"/>
      <c r="QQB21" s="21"/>
      <c r="QQD21" s="19"/>
      <c r="QQE21" s="20"/>
      <c r="QQF21" s="21"/>
      <c r="QQH21" s="19"/>
      <c r="QQI21" s="20"/>
      <c r="QQJ21" s="21"/>
      <c r="QQL21" s="19"/>
      <c r="QQM21" s="20"/>
      <c r="QQN21" s="21"/>
      <c r="QQP21" s="19"/>
      <c r="QQQ21" s="20"/>
      <c r="QQR21" s="21"/>
      <c r="QQT21" s="19"/>
      <c r="QQU21" s="20"/>
      <c r="QQV21" s="21"/>
      <c r="QQX21" s="19"/>
      <c r="QQY21" s="20"/>
      <c r="QQZ21" s="21"/>
      <c r="QRB21" s="19"/>
      <c r="QRC21" s="20"/>
      <c r="QRD21" s="21"/>
      <c r="QRF21" s="19"/>
      <c r="QRG21" s="20"/>
      <c r="QRH21" s="21"/>
      <c r="QRJ21" s="19"/>
      <c r="QRK21" s="20"/>
      <c r="QRL21" s="21"/>
      <c r="QRN21" s="19"/>
      <c r="QRO21" s="20"/>
      <c r="QRP21" s="21"/>
      <c r="QRR21" s="19"/>
      <c r="QRS21" s="20"/>
      <c r="QRT21" s="21"/>
      <c r="QRV21" s="19"/>
      <c r="QRW21" s="20"/>
      <c r="QRX21" s="21"/>
      <c r="QRZ21" s="19"/>
      <c r="QSA21" s="20"/>
      <c r="QSB21" s="21"/>
      <c r="QSD21" s="19"/>
      <c r="QSE21" s="20"/>
      <c r="QSF21" s="21"/>
      <c r="QSH21" s="19"/>
      <c r="QSI21" s="20"/>
      <c r="QSJ21" s="21"/>
      <c r="QSL21" s="19"/>
      <c r="QSM21" s="20"/>
      <c r="QSN21" s="21"/>
      <c r="QSP21" s="19"/>
      <c r="QSQ21" s="20"/>
      <c r="QSR21" s="21"/>
      <c r="QST21" s="19"/>
      <c r="QSU21" s="20"/>
      <c r="QSV21" s="21"/>
      <c r="QSX21" s="19"/>
      <c r="QSY21" s="20"/>
      <c r="QSZ21" s="21"/>
      <c r="QTB21" s="19"/>
      <c r="QTC21" s="20"/>
      <c r="QTD21" s="21"/>
      <c r="QTF21" s="19"/>
      <c r="QTG21" s="20"/>
      <c r="QTH21" s="21"/>
      <c r="QTJ21" s="19"/>
      <c r="QTK21" s="20"/>
      <c r="QTL21" s="21"/>
      <c r="QTN21" s="19"/>
      <c r="QTO21" s="20"/>
      <c r="QTP21" s="21"/>
      <c r="QTR21" s="19"/>
      <c r="QTS21" s="20"/>
      <c r="QTT21" s="21"/>
      <c r="QTV21" s="19"/>
      <c r="QTW21" s="20"/>
      <c r="QTX21" s="21"/>
      <c r="QTZ21" s="19"/>
      <c r="QUA21" s="20"/>
      <c r="QUB21" s="21"/>
      <c r="QUD21" s="19"/>
      <c r="QUE21" s="20"/>
      <c r="QUF21" s="21"/>
      <c r="QUH21" s="19"/>
      <c r="QUI21" s="20"/>
      <c r="QUJ21" s="21"/>
      <c r="QUL21" s="19"/>
      <c r="QUM21" s="20"/>
      <c r="QUN21" s="21"/>
      <c r="QUP21" s="19"/>
      <c r="QUQ21" s="20"/>
      <c r="QUR21" s="21"/>
      <c r="QUT21" s="19"/>
      <c r="QUU21" s="20"/>
      <c r="QUV21" s="21"/>
      <c r="QUX21" s="19"/>
      <c r="QUY21" s="20"/>
      <c r="QUZ21" s="21"/>
      <c r="QVB21" s="19"/>
      <c r="QVC21" s="20"/>
      <c r="QVD21" s="21"/>
      <c r="QVF21" s="19"/>
      <c r="QVG21" s="20"/>
      <c r="QVH21" s="21"/>
      <c r="QVJ21" s="19"/>
      <c r="QVK21" s="20"/>
      <c r="QVL21" s="21"/>
      <c r="QVN21" s="19"/>
      <c r="QVO21" s="20"/>
      <c r="QVP21" s="21"/>
      <c r="QVR21" s="19"/>
      <c r="QVS21" s="20"/>
      <c r="QVT21" s="21"/>
      <c r="QVV21" s="19"/>
      <c r="QVW21" s="20"/>
      <c r="QVX21" s="21"/>
      <c r="QVZ21" s="19"/>
      <c r="QWA21" s="20"/>
      <c r="QWB21" s="21"/>
      <c r="QWD21" s="19"/>
      <c r="QWE21" s="20"/>
      <c r="QWF21" s="21"/>
      <c r="QWH21" s="19"/>
      <c r="QWI21" s="20"/>
      <c r="QWJ21" s="21"/>
      <c r="QWL21" s="19"/>
      <c r="QWM21" s="20"/>
      <c r="QWN21" s="21"/>
      <c r="QWP21" s="19"/>
      <c r="QWQ21" s="20"/>
      <c r="QWR21" s="21"/>
      <c r="QWT21" s="19"/>
      <c r="QWU21" s="20"/>
      <c r="QWV21" s="21"/>
      <c r="QWX21" s="19"/>
      <c r="QWY21" s="20"/>
      <c r="QWZ21" s="21"/>
      <c r="QXB21" s="19"/>
      <c r="QXC21" s="20"/>
      <c r="QXD21" s="21"/>
      <c r="QXF21" s="19"/>
      <c r="QXG21" s="20"/>
      <c r="QXH21" s="21"/>
      <c r="QXJ21" s="19"/>
      <c r="QXK21" s="20"/>
      <c r="QXL21" s="21"/>
      <c r="QXN21" s="19"/>
      <c r="QXO21" s="20"/>
      <c r="QXP21" s="21"/>
      <c r="QXR21" s="19"/>
      <c r="QXS21" s="20"/>
      <c r="QXT21" s="21"/>
      <c r="QXV21" s="19"/>
      <c r="QXW21" s="20"/>
      <c r="QXX21" s="21"/>
      <c r="QXZ21" s="19"/>
      <c r="QYA21" s="20"/>
      <c r="QYB21" s="21"/>
      <c r="QYD21" s="19"/>
      <c r="QYE21" s="20"/>
      <c r="QYF21" s="21"/>
      <c r="QYH21" s="19"/>
      <c r="QYI21" s="20"/>
      <c r="QYJ21" s="21"/>
      <c r="QYL21" s="19"/>
      <c r="QYM21" s="20"/>
      <c r="QYN21" s="21"/>
      <c r="QYP21" s="19"/>
      <c r="QYQ21" s="20"/>
      <c r="QYR21" s="21"/>
      <c r="QYT21" s="19"/>
      <c r="QYU21" s="20"/>
      <c r="QYV21" s="21"/>
      <c r="QYX21" s="19"/>
      <c r="QYY21" s="20"/>
      <c r="QYZ21" s="21"/>
      <c r="QZB21" s="19"/>
      <c r="QZC21" s="20"/>
      <c r="QZD21" s="21"/>
      <c r="QZF21" s="19"/>
      <c r="QZG21" s="20"/>
      <c r="QZH21" s="21"/>
      <c r="QZJ21" s="19"/>
      <c r="QZK21" s="20"/>
      <c r="QZL21" s="21"/>
      <c r="QZN21" s="19"/>
      <c r="QZO21" s="20"/>
      <c r="QZP21" s="21"/>
      <c r="QZR21" s="19"/>
      <c r="QZS21" s="20"/>
      <c r="QZT21" s="21"/>
      <c r="QZV21" s="19"/>
      <c r="QZW21" s="20"/>
      <c r="QZX21" s="21"/>
      <c r="QZZ21" s="19"/>
      <c r="RAA21" s="20"/>
      <c r="RAB21" s="21"/>
      <c r="RAD21" s="19"/>
      <c r="RAE21" s="20"/>
      <c r="RAF21" s="21"/>
      <c r="RAH21" s="19"/>
      <c r="RAI21" s="20"/>
      <c r="RAJ21" s="21"/>
      <c r="RAL21" s="19"/>
      <c r="RAM21" s="20"/>
      <c r="RAN21" s="21"/>
      <c r="RAP21" s="19"/>
      <c r="RAQ21" s="20"/>
      <c r="RAR21" s="21"/>
      <c r="RAT21" s="19"/>
      <c r="RAU21" s="20"/>
      <c r="RAV21" s="21"/>
      <c r="RAX21" s="19"/>
      <c r="RAY21" s="20"/>
      <c r="RAZ21" s="21"/>
      <c r="RBB21" s="19"/>
      <c r="RBC21" s="20"/>
      <c r="RBD21" s="21"/>
      <c r="RBF21" s="19"/>
      <c r="RBG21" s="20"/>
      <c r="RBH21" s="21"/>
      <c r="RBJ21" s="19"/>
      <c r="RBK21" s="20"/>
      <c r="RBL21" s="21"/>
      <c r="RBN21" s="19"/>
      <c r="RBO21" s="20"/>
      <c r="RBP21" s="21"/>
      <c r="RBR21" s="19"/>
      <c r="RBS21" s="20"/>
      <c r="RBT21" s="21"/>
      <c r="RBV21" s="19"/>
      <c r="RBW21" s="20"/>
      <c r="RBX21" s="21"/>
      <c r="RBZ21" s="19"/>
      <c r="RCA21" s="20"/>
      <c r="RCB21" s="21"/>
      <c r="RCD21" s="19"/>
      <c r="RCE21" s="20"/>
      <c r="RCF21" s="21"/>
      <c r="RCH21" s="19"/>
      <c r="RCI21" s="20"/>
      <c r="RCJ21" s="21"/>
      <c r="RCL21" s="19"/>
      <c r="RCM21" s="20"/>
      <c r="RCN21" s="21"/>
      <c r="RCP21" s="19"/>
      <c r="RCQ21" s="20"/>
      <c r="RCR21" s="21"/>
      <c r="RCT21" s="19"/>
      <c r="RCU21" s="20"/>
      <c r="RCV21" s="21"/>
      <c r="RCX21" s="19"/>
      <c r="RCY21" s="20"/>
      <c r="RCZ21" s="21"/>
      <c r="RDB21" s="19"/>
      <c r="RDC21" s="20"/>
      <c r="RDD21" s="21"/>
      <c r="RDF21" s="19"/>
      <c r="RDG21" s="20"/>
      <c r="RDH21" s="21"/>
      <c r="RDJ21" s="19"/>
      <c r="RDK21" s="20"/>
      <c r="RDL21" s="21"/>
      <c r="RDN21" s="19"/>
      <c r="RDO21" s="20"/>
      <c r="RDP21" s="21"/>
      <c r="RDR21" s="19"/>
      <c r="RDS21" s="20"/>
      <c r="RDT21" s="21"/>
      <c r="RDV21" s="19"/>
      <c r="RDW21" s="20"/>
      <c r="RDX21" s="21"/>
      <c r="RDZ21" s="19"/>
      <c r="REA21" s="20"/>
      <c r="REB21" s="21"/>
      <c r="RED21" s="19"/>
      <c r="REE21" s="20"/>
      <c r="REF21" s="21"/>
      <c r="REH21" s="19"/>
      <c r="REI21" s="20"/>
      <c r="REJ21" s="21"/>
      <c r="REL21" s="19"/>
      <c r="REM21" s="20"/>
      <c r="REN21" s="21"/>
      <c r="REP21" s="19"/>
      <c r="REQ21" s="20"/>
      <c r="RER21" s="21"/>
      <c r="RET21" s="19"/>
      <c r="REU21" s="20"/>
      <c r="REV21" s="21"/>
      <c r="REX21" s="19"/>
      <c r="REY21" s="20"/>
      <c r="REZ21" s="21"/>
      <c r="RFB21" s="19"/>
      <c r="RFC21" s="20"/>
      <c r="RFD21" s="21"/>
      <c r="RFF21" s="19"/>
      <c r="RFG21" s="20"/>
      <c r="RFH21" s="21"/>
      <c r="RFJ21" s="19"/>
      <c r="RFK21" s="20"/>
      <c r="RFL21" s="21"/>
      <c r="RFN21" s="19"/>
      <c r="RFO21" s="20"/>
      <c r="RFP21" s="21"/>
      <c r="RFR21" s="19"/>
      <c r="RFS21" s="20"/>
      <c r="RFT21" s="21"/>
      <c r="RFV21" s="19"/>
      <c r="RFW21" s="20"/>
      <c r="RFX21" s="21"/>
      <c r="RFZ21" s="19"/>
      <c r="RGA21" s="20"/>
      <c r="RGB21" s="21"/>
      <c r="RGD21" s="19"/>
      <c r="RGE21" s="20"/>
      <c r="RGF21" s="21"/>
      <c r="RGH21" s="19"/>
      <c r="RGI21" s="20"/>
      <c r="RGJ21" s="21"/>
      <c r="RGL21" s="19"/>
      <c r="RGM21" s="20"/>
      <c r="RGN21" s="21"/>
      <c r="RGP21" s="19"/>
      <c r="RGQ21" s="20"/>
      <c r="RGR21" s="21"/>
      <c r="RGT21" s="19"/>
      <c r="RGU21" s="20"/>
      <c r="RGV21" s="21"/>
      <c r="RGX21" s="19"/>
      <c r="RGY21" s="20"/>
      <c r="RGZ21" s="21"/>
      <c r="RHB21" s="19"/>
      <c r="RHC21" s="20"/>
      <c r="RHD21" s="21"/>
      <c r="RHF21" s="19"/>
      <c r="RHG21" s="20"/>
      <c r="RHH21" s="21"/>
      <c r="RHJ21" s="19"/>
      <c r="RHK21" s="20"/>
      <c r="RHL21" s="21"/>
      <c r="RHN21" s="19"/>
      <c r="RHO21" s="20"/>
      <c r="RHP21" s="21"/>
      <c r="RHR21" s="19"/>
      <c r="RHS21" s="20"/>
      <c r="RHT21" s="21"/>
      <c r="RHV21" s="19"/>
      <c r="RHW21" s="20"/>
      <c r="RHX21" s="21"/>
      <c r="RHZ21" s="19"/>
      <c r="RIA21" s="20"/>
      <c r="RIB21" s="21"/>
      <c r="RID21" s="19"/>
      <c r="RIE21" s="20"/>
      <c r="RIF21" s="21"/>
      <c r="RIH21" s="19"/>
      <c r="RII21" s="20"/>
      <c r="RIJ21" s="21"/>
      <c r="RIL21" s="19"/>
      <c r="RIM21" s="20"/>
      <c r="RIN21" s="21"/>
      <c r="RIP21" s="19"/>
      <c r="RIQ21" s="20"/>
      <c r="RIR21" s="21"/>
      <c r="RIT21" s="19"/>
      <c r="RIU21" s="20"/>
      <c r="RIV21" s="21"/>
      <c r="RIX21" s="19"/>
      <c r="RIY21" s="20"/>
      <c r="RIZ21" s="21"/>
      <c r="RJB21" s="19"/>
      <c r="RJC21" s="20"/>
      <c r="RJD21" s="21"/>
      <c r="RJF21" s="19"/>
      <c r="RJG21" s="20"/>
      <c r="RJH21" s="21"/>
      <c r="RJJ21" s="19"/>
      <c r="RJK21" s="20"/>
      <c r="RJL21" s="21"/>
      <c r="RJN21" s="19"/>
      <c r="RJO21" s="20"/>
      <c r="RJP21" s="21"/>
      <c r="RJR21" s="19"/>
      <c r="RJS21" s="20"/>
      <c r="RJT21" s="21"/>
      <c r="RJV21" s="19"/>
      <c r="RJW21" s="20"/>
      <c r="RJX21" s="21"/>
      <c r="RJZ21" s="19"/>
      <c r="RKA21" s="20"/>
      <c r="RKB21" s="21"/>
      <c r="RKD21" s="19"/>
      <c r="RKE21" s="20"/>
      <c r="RKF21" s="21"/>
      <c r="RKH21" s="19"/>
      <c r="RKI21" s="20"/>
      <c r="RKJ21" s="21"/>
      <c r="RKL21" s="19"/>
      <c r="RKM21" s="20"/>
      <c r="RKN21" s="21"/>
      <c r="RKP21" s="19"/>
      <c r="RKQ21" s="20"/>
      <c r="RKR21" s="21"/>
      <c r="RKT21" s="19"/>
      <c r="RKU21" s="20"/>
      <c r="RKV21" s="21"/>
      <c r="RKX21" s="19"/>
      <c r="RKY21" s="20"/>
      <c r="RKZ21" s="21"/>
      <c r="RLB21" s="19"/>
      <c r="RLC21" s="20"/>
      <c r="RLD21" s="21"/>
      <c r="RLF21" s="19"/>
      <c r="RLG21" s="20"/>
      <c r="RLH21" s="21"/>
      <c r="RLJ21" s="19"/>
      <c r="RLK21" s="20"/>
      <c r="RLL21" s="21"/>
      <c r="RLN21" s="19"/>
      <c r="RLO21" s="20"/>
      <c r="RLP21" s="21"/>
      <c r="RLR21" s="19"/>
      <c r="RLS21" s="20"/>
      <c r="RLT21" s="21"/>
      <c r="RLV21" s="19"/>
      <c r="RLW21" s="20"/>
      <c r="RLX21" s="21"/>
      <c r="RLZ21" s="19"/>
      <c r="RMA21" s="20"/>
      <c r="RMB21" s="21"/>
      <c r="RMD21" s="19"/>
      <c r="RME21" s="20"/>
      <c r="RMF21" s="21"/>
      <c r="RMH21" s="19"/>
      <c r="RMI21" s="20"/>
      <c r="RMJ21" s="21"/>
      <c r="RML21" s="19"/>
      <c r="RMM21" s="20"/>
      <c r="RMN21" s="21"/>
      <c r="RMP21" s="19"/>
      <c r="RMQ21" s="20"/>
      <c r="RMR21" s="21"/>
      <c r="RMT21" s="19"/>
      <c r="RMU21" s="20"/>
      <c r="RMV21" s="21"/>
      <c r="RMX21" s="19"/>
      <c r="RMY21" s="20"/>
      <c r="RMZ21" s="21"/>
      <c r="RNB21" s="19"/>
      <c r="RNC21" s="20"/>
      <c r="RND21" s="21"/>
      <c r="RNF21" s="19"/>
      <c r="RNG21" s="20"/>
      <c r="RNH21" s="21"/>
      <c r="RNJ21" s="19"/>
      <c r="RNK21" s="20"/>
      <c r="RNL21" s="21"/>
      <c r="RNN21" s="19"/>
      <c r="RNO21" s="20"/>
      <c r="RNP21" s="21"/>
      <c r="RNR21" s="19"/>
      <c r="RNS21" s="20"/>
      <c r="RNT21" s="21"/>
      <c r="RNV21" s="19"/>
      <c r="RNW21" s="20"/>
      <c r="RNX21" s="21"/>
      <c r="RNZ21" s="19"/>
      <c r="ROA21" s="20"/>
      <c r="ROB21" s="21"/>
      <c r="ROD21" s="19"/>
      <c r="ROE21" s="20"/>
      <c r="ROF21" s="21"/>
      <c r="ROH21" s="19"/>
      <c r="ROI21" s="20"/>
      <c r="ROJ21" s="21"/>
      <c r="ROL21" s="19"/>
      <c r="ROM21" s="20"/>
      <c r="RON21" s="21"/>
      <c r="ROP21" s="19"/>
      <c r="ROQ21" s="20"/>
      <c r="ROR21" s="21"/>
      <c r="ROT21" s="19"/>
      <c r="ROU21" s="20"/>
      <c r="ROV21" s="21"/>
      <c r="ROX21" s="19"/>
      <c r="ROY21" s="20"/>
      <c r="ROZ21" s="21"/>
      <c r="RPB21" s="19"/>
      <c r="RPC21" s="20"/>
      <c r="RPD21" s="21"/>
      <c r="RPF21" s="19"/>
      <c r="RPG21" s="20"/>
      <c r="RPH21" s="21"/>
      <c r="RPJ21" s="19"/>
      <c r="RPK21" s="20"/>
      <c r="RPL21" s="21"/>
      <c r="RPN21" s="19"/>
      <c r="RPO21" s="20"/>
      <c r="RPP21" s="21"/>
      <c r="RPR21" s="19"/>
      <c r="RPS21" s="20"/>
      <c r="RPT21" s="21"/>
      <c r="RPV21" s="19"/>
      <c r="RPW21" s="20"/>
      <c r="RPX21" s="21"/>
      <c r="RPZ21" s="19"/>
      <c r="RQA21" s="20"/>
      <c r="RQB21" s="21"/>
      <c r="RQD21" s="19"/>
      <c r="RQE21" s="20"/>
      <c r="RQF21" s="21"/>
      <c r="RQH21" s="19"/>
      <c r="RQI21" s="20"/>
      <c r="RQJ21" s="21"/>
      <c r="RQL21" s="19"/>
      <c r="RQM21" s="20"/>
      <c r="RQN21" s="21"/>
      <c r="RQP21" s="19"/>
      <c r="RQQ21" s="20"/>
      <c r="RQR21" s="21"/>
      <c r="RQT21" s="19"/>
      <c r="RQU21" s="20"/>
      <c r="RQV21" s="21"/>
      <c r="RQX21" s="19"/>
      <c r="RQY21" s="20"/>
      <c r="RQZ21" s="21"/>
      <c r="RRB21" s="19"/>
      <c r="RRC21" s="20"/>
      <c r="RRD21" s="21"/>
      <c r="RRF21" s="19"/>
      <c r="RRG21" s="20"/>
      <c r="RRH21" s="21"/>
      <c r="RRJ21" s="19"/>
      <c r="RRK21" s="20"/>
      <c r="RRL21" s="21"/>
      <c r="RRN21" s="19"/>
      <c r="RRO21" s="20"/>
      <c r="RRP21" s="21"/>
      <c r="RRR21" s="19"/>
      <c r="RRS21" s="20"/>
      <c r="RRT21" s="21"/>
      <c r="RRV21" s="19"/>
      <c r="RRW21" s="20"/>
      <c r="RRX21" s="21"/>
      <c r="RRZ21" s="19"/>
      <c r="RSA21" s="20"/>
      <c r="RSB21" s="21"/>
      <c r="RSD21" s="19"/>
      <c r="RSE21" s="20"/>
      <c r="RSF21" s="21"/>
      <c r="RSH21" s="19"/>
      <c r="RSI21" s="20"/>
      <c r="RSJ21" s="21"/>
      <c r="RSL21" s="19"/>
      <c r="RSM21" s="20"/>
      <c r="RSN21" s="21"/>
      <c r="RSP21" s="19"/>
      <c r="RSQ21" s="20"/>
      <c r="RSR21" s="21"/>
      <c r="RST21" s="19"/>
      <c r="RSU21" s="20"/>
      <c r="RSV21" s="21"/>
      <c r="RSX21" s="19"/>
      <c r="RSY21" s="20"/>
      <c r="RSZ21" s="21"/>
      <c r="RTB21" s="19"/>
      <c r="RTC21" s="20"/>
      <c r="RTD21" s="21"/>
      <c r="RTF21" s="19"/>
      <c r="RTG21" s="20"/>
      <c r="RTH21" s="21"/>
      <c r="RTJ21" s="19"/>
      <c r="RTK21" s="20"/>
      <c r="RTL21" s="21"/>
      <c r="RTN21" s="19"/>
      <c r="RTO21" s="20"/>
      <c r="RTP21" s="21"/>
      <c r="RTR21" s="19"/>
      <c r="RTS21" s="20"/>
      <c r="RTT21" s="21"/>
      <c r="RTV21" s="19"/>
      <c r="RTW21" s="20"/>
      <c r="RTX21" s="21"/>
      <c r="RTZ21" s="19"/>
      <c r="RUA21" s="20"/>
      <c r="RUB21" s="21"/>
      <c r="RUD21" s="19"/>
      <c r="RUE21" s="20"/>
      <c r="RUF21" s="21"/>
      <c r="RUH21" s="19"/>
      <c r="RUI21" s="20"/>
      <c r="RUJ21" s="21"/>
      <c r="RUL21" s="19"/>
      <c r="RUM21" s="20"/>
      <c r="RUN21" s="21"/>
      <c r="RUP21" s="19"/>
      <c r="RUQ21" s="20"/>
      <c r="RUR21" s="21"/>
      <c r="RUT21" s="19"/>
      <c r="RUU21" s="20"/>
      <c r="RUV21" s="21"/>
      <c r="RUX21" s="19"/>
      <c r="RUY21" s="20"/>
      <c r="RUZ21" s="21"/>
      <c r="RVB21" s="19"/>
      <c r="RVC21" s="20"/>
      <c r="RVD21" s="21"/>
      <c r="RVF21" s="19"/>
      <c r="RVG21" s="20"/>
      <c r="RVH21" s="21"/>
      <c r="RVJ21" s="19"/>
      <c r="RVK21" s="20"/>
      <c r="RVL21" s="21"/>
      <c r="RVN21" s="19"/>
      <c r="RVO21" s="20"/>
      <c r="RVP21" s="21"/>
      <c r="RVR21" s="19"/>
      <c r="RVS21" s="20"/>
      <c r="RVT21" s="21"/>
      <c r="RVV21" s="19"/>
      <c r="RVW21" s="20"/>
      <c r="RVX21" s="21"/>
      <c r="RVZ21" s="19"/>
      <c r="RWA21" s="20"/>
      <c r="RWB21" s="21"/>
      <c r="RWD21" s="19"/>
      <c r="RWE21" s="20"/>
      <c r="RWF21" s="21"/>
      <c r="RWH21" s="19"/>
      <c r="RWI21" s="20"/>
      <c r="RWJ21" s="21"/>
      <c r="RWL21" s="19"/>
      <c r="RWM21" s="20"/>
      <c r="RWN21" s="21"/>
      <c r="RWP21" s="19"/>
      <c r="RWQ21" s="20"/>
      <c r="RWR21" s="21"/>
      <c r="RWT21" s="19"/>
      <c r="RWU21" s="20"/>
      <c r="RWV21" s="21"/>
      <c r="RWX21" s="19"/>
      <c r="RWY21" s="20"/>
      <c r="RWZ21" s="21"/>
      <c r="RXB21" s="19"/>
      <c r="RXC21" s="20"/>
      <c r="RXD21" s="21"/>
      <c r="RXF21" s="19"/>
      <c r="RXG21" s="20"/>
      <c r="RXH21" s="21"/>
      <c r="RXJ21" s="19"/>
      <c r="RXK21" s="20"/>
      <c r="RXL21" s="21"/>
      <c r="RXN21" s="19"/>
      <c r="RXO21" s="20"/>
      <c r="RXP21" s="21"/>
      <c r="RXR21" s="19"/>
      <c r="RXS21" s="20"/>
      <c r="RXT21" s="21"/>
      <c r="RXV21" s="19"/>
      <c r="RXW21" s="20"/>
      <c r="RXX21" s="21"/>
      <c r="RXZ21" s="19"/>
      <c r="RYA21" s="20"/>
      <c r="RYB21" s="21"/>
      <c r="RYD21" s="19"/>
      <c r="RYE21" s="20"/>
      <c r="RYF21" s="21"/>
      <c r="RYH21" s="19"/>
      <c r="RYI21" s="20"/>
      <c r="RYJ21" s="21"/>
      <c r="RYL21" s="19"/>
      <c r="RYM21" s="20"/>
      <c r="RYN21" s="21"/>
      <c r="RYP21" s="19"/>
      <c r="RYQ21" s="20"/>
      <c r="RYR21" s="21"/>
      <c r="RYT21" s="19"/>
      <c r="RYU21" s="20"/>
      <c r="RYV21" s="21"/>
      <c r="RYX21" s="19"/>
      <c r="RYY21" s="20"/>
      <c r="RYZ21" s="21"/>
      <c r="RZB21" s="19"/>
      <c r="RZC21" s="20"/>
      <c r="RZD21" s="21"/>
      <c r="RZF21" s="19"/>
      <c r="RZG21" s="20"/>
      <c r="RZH21" s="21"/>
      <c r="RZJ21" s="19"/>
      <c r="RZK21" s="20"/>
      <c r="RZL21" s="21"/>
      <c r="RZN21" s="19"/>
      <c r="RZO21" s="20"/>
      <c r="RZP21" s="21"/>
      <c r="RZR21" s="19"/>
      <c r="RZS21" s="20"/>
      <c r="RZT21" s="21"/>
      <c r="RZV21" s="19"/>
      <c r="RZW21" s="20"/>
      <c r="RZX21" s="21"/>
      <c r="RZZ21" s="19"/>
      <c r="SAA21" s="20"/>
      <c r="SAB21" s="21"/>
      <c r="SAD21" s="19"/>
      <c r="SAE21" s="20"/>
      <c r="SAF21" s="21"/>
      <c r="SAH21" s="19"/>
      <c r="SAI21" s="20"/>
      <c r="SAJ21" s="21"/>
      <c r="SAL21" s="19"/>
      <c r="SAM21" s="20"/>
      <c r="SAN21" s="21"/>
      <c r="SAP21" s="19"/>
      <c r="SAQ21" s="20"/>
      <c r="SAR21" s="21"/>
      <c r="SAT21" s="19"/>
      <c r="SAU21" s="20"/>
      <c r="SAV21" s="21"/>
      <c r="SAX21" s="19"/>
      <c r="SAY21" s="20"/>
      <c r="SAZ21" s="21"/>
      <c r="SBB21" s="19"/>
      <c r="SBC21" s="20"/>
      <c r="SBD21" s="21"/>
      <c r="SBF21" s="19"/>
      <c r="SBG21" s="20"/>
      <c r="SBH21" s="21"/>
      <c r="SBJ21" s="19"/>
      <c r="SBK21" s="20"/>
      <c r="SBL21" s="21"/>
      <c r="SBN21" s="19"/>
      <c r="SBO21" s="20"/>
      <c r="SBP21" s="21"/>
      <c r="SBR21" s="19"/>
      <c r="SBS21" s="20"/>
      <c r="SBT21" s="21"/>
      <c r="SBV21" s="19"/>
      <c r="SBW21" s="20"/>
      <c r="SBX21" s="21"/>
      <c r="SBZ21" s="19"/>
      <c r="SCA21" s="20"/>
      <c r="SCB21" s="21"/>
      <c r="SCD21" s="19"/>
      <c r="SCE21" s="20"/>
      <c r="SCF21" s="21"/>
      <c r="SCH21" s="19"/>
      <c r="SCI21" s="20"/>
      <c r="SCJ21" s="21"/>
      <c r="SCL21" s="19"/>
      <c r="SCM21" s="20"/>
      <c r="SCN21" s="21"/>
      <c r="SCP21" s="19"/>
      <c r="SCQ21" s="20"/>
      <c r="SCR21" s="21"/>
      <c r="SCT21" s="19"/>
      <c r="SCU21" s="20"/>
      <c r="SCV21" s="21"/>
      <c r="SCX21" s="19"/>
      <c r="SCY21" s="20"/>
      <c r="SCZ21" s="21"/>
      <c r="SDB21" s="19"/>
      <c r="SDC21" s="20"/>
      <c r="SDD21" s="21"/>
      <c r="SDF21" s="19"/>
      <c r="SDG21" s="20"/>
      <c r="SDH21" s="21"/>
      <c r="SDJ21" s="19"/>
      <c r="SDK21" s="20"/>
      <c r="SDL21" s="21"/>
      <c r="SDN21" s="19"/>
      <c r="SDO21" s="20"/>
      <c r="SDP21" s="21"/>
      <c r="SDR21" s="19"/>
      <c r="SDS21" s="20"/>
      <c r="SDT21" s="21"/>
      <c r="SDV21" s="19"/>
      <c r="SDW21" s="20"/>
      <c r="SDX21" s="21"/>
      <c r="SDZ21" s="19"/>
      <c r="SEA21" s="20"/>
      <c r="SEB21" s="21"/>
      <c r="SED21" s="19"/>
      <c r="SEE21" s="20"/>
      <c r="SEF21" s="21"/>
      <c r="SEH21" s="19"/>
      <c r="SEI21" s="20"/>
      <c r="SEJ21" s="21"/>
      <c r="SEL21" s="19"/>
      <c r="SEM21" s="20"/>
      <c r="SEN21" s="21"/>
      <c r="SEP21" s="19"/>
      <c r="SEQ21" s="20"/>
      <c r="SER21" s="21"/>
      <c r="SET21" s="19"/>
      <c r="SEU21" s="20"/>
      <c r="SEV21" s="21"/>
      <c r="SEX21" s="19"/>
      <c r="SEY21" s="20"/>
      <c r="SEZ21" s="21"/>
      <c r="SFB21" s="19"/>
      <c r="SFC21" s="20"/>
      <c r="SFD21" s="21"/>
      <c r="SFF21" s="19"/>
      <c r="SFG21" s="20"/>
      <c r="SFH21" s="21"/>
      <c r="SFJ21" s="19"/>
      <c r="SFK21" s="20"/>
      <c r="SFL21" s="21"/>
      <c r="SFN21" s="19"/>
      <c r="SFO21" s="20"/>
      <c r="SFP21" s="21"/>
      <c r="SFR21" s="19"/>
      <c r="SFS21" s="20"/>
      <c r="SFT21" s="21"/>
      <c r="SFV21" s="19"/>
      <c r="SFW21" s="20"/>
      <c r="SFX21" s="21"/>
      <c r="SFZ21" s="19"/>
      <c r="SGA21" s="20"/>
      <c r="SGB21" s="21"/>
      <c r="SGD21" s="19"/>
      <c r="SGE21" s="20"/>
      <c r="SGF21" s="21"/>
      <c r="SGH21" s="19"/>
      <c r="SGI21" s="20"/>
      <c r="SGJ21" s="21"/>
      <c r="SGL21" s="19"/>
      <c r="SGM21" s="20"/>
      <c r="SGN21" s="21"/>
      <c r="SGP21" s="19"/>
      <c r="SGQ21" s="20"/>
      <c r="SGR21" s="21"/>
      <c r="SGT21" s="19"/>
      <c r="SGU21" s="20"/>
      <c r="SGV21" s="21"/>
      <c r="SGX21" s="19"/>
      <c r="SGY21" s="20"/>
      <c r="SGZ21" s="21"/>
      <c r="SHB21" s="19"/>
      <c r="SHC21" s="20"/>
      <c r="SHD21" s="21"/>
      <c r="SHF21" s="19"/>
      <c r="SHG21" s="20"/>
      <c r="SHH21" s="21"/>
      <c r="SHJ21" s="19"/>
      <c r="SHK21" s="20"/>
      <c r="SHL21" s="21"/>
      <c r="SHN21" s="19"/>
      <c r="SHO21" s="20"/>
      <c r="SHP21" s="21"/>
      <c r="SHR21" s="19"/>
      <c r="SHS21" s="20"/>
      <c r="SHT21" s="21"/>
      <c r="SHV21" s="19"/>
      <c r="SHW21" s="20"/>
      <c r="SHX21" s="21"/>
      <c r="SHZ21" s="19"/>
      <c r="SIA21" s="20"/>
      <c r="SIB21" s="21"/>
      <c r="SID21" s="19"/>
      <c r="SIE21" s="20"/>
      <c r="SIF21" s="21"/>
      <c r="SIH21" s="19"/>
      <c r="SII21" s="20"/>
      <c r="SIJ21" s="21"/>
      <c r="SIL21" s="19"/>
      <c r="SIM21" s="20"/>
      <c r="SIN21" s="21"/>
      <c r="SIP21" s="19"/>
      <c r="SIQ21" s="20"/>
      <c r="SIR21" s="21"/>
      <c r="SIT21" s="19"/>
      <c r="SIU21" s="20"/>
      <c r="SIV21" s="21"/>
      <c r="SIX21" s="19"/>
      <c r="SIY21" s="20"/>
      <c r="SIZ21" s="21"/>
      <c r="SJB21" s="19"/>
      <c r="SJC21" s="20"/>
      <c r="SJD21" s="21"/>
      <c r="SJF21" s="19"/>
      <c r="SJG21" s="20"/>
      <c r="SJH21" s="21"/>
      <c r="SJJ21" s="19"/>
      <c r="SJK21" s="20"/>
      <c r="SJL21" s="21"/>
      <c r="SJN21" s="19"/>
      <c r="SJO21" s="20"/>
      <c r="SJP21" s="21"/>
      <c r="SJR21" s="19"/>
      <c r="SJS21" s="20"/>
      <c r="SJT21" s="21"/>
      <c r="SJV21" s="19"/>
      <c r="SJW21" s="20"/>
      <c r="SJX21" s="21"/>
      <c r="SJZ21" s="19"/>
      <c r="SKA21" s="20"/>
      <c r="SKB21" s="21"/>
      <c r="SKD21" s="19"/>
      <c r="SKE21" s="20"/>
      <c r="SKF21" s="21"/>
      <c r="SKH21" s="19"/>
      <c r="SKI21" s="20"/>
      <c r="SKJ21" s="21"/>
      <c r="SKL21" s="19"/>
      <c r="SKM21" s="20"/>
      <c r="SKN21" s="21"/>
      <c r="SKP21" s="19"/>
      <c r="SKQ21" s="20"/>
      <c r="SKR21" s="21"/>
      <c r="SKT21" s="19"/>
      <c r="SKU21" s="20"/>
      <c r="SKV21" s="21"/>
      <c r="SKX21" s="19"/>
      <c r="SKY21" s="20"/>
      <c r="SKZ21" s="21"/>
      <c r="SLB21" s="19"/>
      <c r="SLC21" s="20"/>
      <c r="SLD21" s="21"/>
      <c r="SLF21" s="19"/>
      <c r="SLG21" s="20"/>
      <c r="SLH21" s="21"/>
      <c r="SLJ21" s="19"/>
      <c r="SLK21" s="20"/>
      <c r="SLL21" s="21"/>
      <c r="SLN21" s="19"/>
      <c r="SLO21" s="20"/>
      <c r="SLP21" s="21"/>
      <c r="SLR21" s="19"/>
      <c r="SLS21" s="20"/>
      <c r="SLT21" s="21"/>
      <c r="SLV21" s="19"/>
      <c r="SLW21" s="20"/>
      <c r="SLX21" s="21"/>
      <c r="SLZ21" s="19"/>
      <c r="SMA21" s="20"/>
      <c r="SMB21" s="21"/>
      <c r="SMD21" s="19"/>
      <c r="SME21" s="20"/>
      <c r="SMF21" s="21"/>
      <c r="SMH21" s="19"/>
      <c r="SMI21" s="20"/>
      <c r="SMJ21" s="21"/>
      <c r="SML21" s="19"/>
      <c r="SMM21" s="20"/>
      <c r="SMN21" s="21"/>
      <c r="SMP21" s="19"/>
      <c r="SMQ21" s="20"/>
      <c r="SMR21" s="21"/>
      <c r="SMT21" s="19"/>
      <c r="SMU21" s="20"/>
      <c r="SMV21" s="21"/>
      <c r="SMX21" s="19"/>
      <c r="SMY21" s="20"/>
      <c r="SMZ21" s="21"/>
      <c r="SNB21" s="19"/>
      <c r="SNC21" s="20"/>
      <c r="SND21" s="21"/>
      <c r="SNF21" s="19"/>
      <c r="SNG21" s="20"/>
      <c r="SNH21" s="21"/>
      <c r="SNJ21" s="19"/>
      <c r="SNK21" s="20"/>
      <c r="SNL21" s="21"/>
      <c r="SNN21" s="19"/>
      <c r="SNO21" s="20"/>
      <c r="SNP21" s="21"/>
      <c r="SNR21" s="19"/>
      <c r="SNS21" s="20"/>
      <c r="SNT21" s="21"/>
      <c r="SNV21" s="19"/>
      <c r="SNW21" s="20"/>
      <c r="SNX21" s="21"/>
      <c r="SNZ21" s="19"/>
      <c r="SOA21" s="20"/>
      <c r="SOB21" s="21"/>
      <c r="SOD21" s="19"/>
      <c r="SOE21" s="20"/>
      <c r="SOF21" s="21"/>
      <c r="SOH21" s="19"/>
      <c r="SOI21" s="20"/>
      <c r="SOJ21" s="21"/>
      <c r="SOL21" s="19"/>
      <c r="SOM21" s="20"/>
      <c r="SON21" s="21"/>
      <c r="SOP21" s="19"/>
      <c r="SOQ21" s="20"/>
      <c r="SOR21" s="21"/>
      <c r="SOT21" s="19"/>
      <c r="SOU21" s="20"/>
      <c r="SOV21" s="21"/>
      <c r="SOX21" s="19"/>
      <c r="SOY21" s="20"/>
      <c r="SOZ21" s="21"/>
      <c r="SPB21" s="19"/>
      <c r="SPC21" s="20"/>
      <c r="SPD21" s="21"/>
      <c r="SPF21" s="19"/>
      <c r="SPG21" s="20"/>
      <c r="SPH21" s="21"/>
      <c r="SPJ21" s="19"/>
      <c r="SPK21" s="20"/>
      <c r="SPL21" s="21"/>
      <c r="SPN21" s="19"/>
      <c r="SPO21" s="20"/>
      <c r="SPP21" s="21"/>
      <c r="SPR21" s="19"/>
      <c r="SPS21" s="20"/>
      <c r="SPT21" s="21"/>
      <c r="SPV21" s="19"/>
      <c r="SPW21" s="20"/>
      <c r="SPX21" s="21"/>
      <c r="SPZ21" s="19"/>
      <c r="SQA21" s="20"/>
      <c r="SQB21" s="21"/>
      <c r="SQD21" s="19"/>
      <c r="SQE21" s="20"/>
      <c r="SQF21" s="21"/>
      <c r="SQH21" s="19"/>
      <c r="SQI21" s="20"/>
      <c r="SQJ21" s="21"/>
      <c r="SQL21" s="19"/>
      <c r="SQM21" s="20"/>
      <c r="SQN21" s="21"/>
      <c r="SQP21" s="19"/>
      <c r="SQQ21" s="20"/>
      <c r="SQR21" s="21"/>
      <c r="SQT21" s="19"/>
      <c r="SQU21" s="20"/>
      <c r="SQV21" s="21"/>
      <c r="SQX21" s="19"/>
      <c r="SQY21" s="20"/>
      <c r="SQZ21" s="21"/>
      <c r="SRB21" s="19"/>
      <c r="SRC21" s="20"/>
      <c r="SRD21" s="21"/>
      <c r="SRF21" s="19"/>
      <c r="SRG21" s="20"/>
      <c r="SRH21" s="21"/>
      <c r="SRJ21" s="19"/>
      <c r="SRK21" s="20"/>
      <c r="SRL21" s="21"/>
      <c r="SRN21" s="19"/>
      <c r="SRO21" s="20"/>
      <c r="SRP21" s="21"/>
      <c r="SRR21" s="19"/>
      <c r="SRS21" s="20"/>
      <c r="SRT21" s="21"/>
      <c r="SRV21" s="19"/>
      <c r="SRW21" s="20"/>
      <c r="SRX21" s="21"/>
      <c r="SRZ21" s="19"/>
      <c r="SSA21" s="20"/>
      <c r="SSB21" s="21"/>
      <c r="SSD21" s="19"/>
      <c r="SSE21" s="20"/>
      <c r="SSF21" s="21"/>
      <c r="SSH21" s="19"/>
      <c r="SSI21" s="20"/>
      <c r="SSJ21" s="21"/>
      <c r="SSL21" s="19"/>
      <c r="SSM21" s="20"/>
      <c r="SSN21" s="21"/>
      <c r="SSP21" s="19"/>
      <c r="SSQ21" s="20"/>
      <c r="SSR21" s="21"/>
      <c r="SST21" s="19"/>
      <c r="SSU21" s="20"/>
      <c r="SSV21" s="21"/>
      <c r="SSX21" s="19"/>
      <c r="SSY21" s="20"/>
      <c r="SSZ21" s="21"/>
      <c r="STB21" s="19"/>
      <c r="STC21" s="20"/>
      <c r="STD21" s="21"/>
      <c r="STF21" s="19"/>
      <c r="STG21" s="20"/>
      <c r="STH21" s="21"/>
      <c r="STJ21" s="19"/>
      <c r="STK21" s="20"/>
      <c r="STL21" s="21"/>
      <c r="STN21" s="19"/>
      <c r="STO21" s="20"/>
      <c r="STP21" s="21"/>
      <c r="STR21" s="19"/>
      <c r="STS21" s="20"/>
      <c r="STT21" s="21"/>
      <c r="STV21" s="19"/>
      <c r="STW21" s="20"/>
      <c r="STX21" s="21"/>
      <c r="STZ21" s="19"/>
      <c r="SUA21" s="20"/>
      <c r="SUB21" s="21"/>
      <c r="SUD21" s="19"/>
      <c r="SUE21" s="20"/>
      <c r="SUF21" s="21"/>
      <c r="SUH21" s="19"/>
      <c r="SUI21" s="20"/>
      <c r="SUJ21" s="21"/>
      <c r="SUL21" s="19"/>
      <c r="SUM21" s="20"/>
      <c r="SUN21" s="21"/>
      <c r="SUP21" s="19"/>
      <c r="SUQ21" s="20"/>
      <c r="SUR21" s="21"/>
      <c r="SUT21" s="19"/>
      <c r="SUU21" s="20"/>
      <c r="SUV21" s="21"/>
      <c r="SUX21" s="19"/>
      <c r="SUY21" s="20"/>
      <c r="SUZ21" s="21"/>
      <c r="SVB21" s="19"/>
      <c r="SVC21" s="20"/>
      <c r="SVD21" s="21"/>
      <c r="SVF21" s="19"/>
      <c r="SVG21" s="20"/>
      <c r="SVH21" s="21"/>
      <c r="SVJ21" s="19"/>
      <c r="SVK21" s="20"/>
      <c r="SVL21" s="21"/>
      <c r="SVN21" s="19"/>
      <c r="SVO21" s="20"/>
      <c r="SVP21" s="21"/>
      <c r="SVR21" s="19"/>
      <c r="SVS21" s="20"/>
      <c r="SVT21" s="21"/>
      <c r="SVV21" s="19"/>
      <c r="SVW21" s="20"/>
      <c r="SVX21" s="21"/>
      <c r="SVZ21" s="19"/>
      <c r="SWA21" s="20"/>
      <c r="SWB21" s="21"/>
      <c r="SWD21" s="19"/>
      <c r="SWE21" s="20"/>
      <c r="SWF21" s="21"/>
      <c r="SWH21" s="19"/>
      <c r="SWI21" s="20"/>
      <c r="SWJ21" s="21"/>
      <c r="SWL21" s="19"/>
      <c r="SWM21" s="20"/>
      <c r="SWN21" s="21"/>
      <c r="SWP21" s="19"/>
      <c r="SWQ21" s="20"/>
      <c r="SWR21" s="21"/>
      <c r="SWT21" s="19"/>
      <c r="SWU21" s="20"/>
      <c r="SWV21" s="21"/>
      <c r="SWX21" s="19"/>
      <c r="SWY21" s="20"/>
      <c r="SWZ21" s="21"/>
      <c r="SXB21" s="19"/>
      <c r="SXC21" s="20"/>
      <c r="SXD21" s="21"/>
      <c r="SXF21" s="19"/>
      <c r="SXG21" s="20"/>
      <c r="SXH21" s="21"/>
      <c r="SXJ21" s="19"/>
      <c r="SXK21" s="20"/>
      <c r="SXL21" s="21"/>
      <c r="SXN21" s="19"/>
      <c r="SXO21" s="20"/>
      <c r="SXP21" s="21"/>
      <c r="SXR21" s="19"/>
      <c r="SXS21" s="20"/>
      <c r="SXT21" s="21"/>
      <c r="SXV21" s="19"/>
      <c r="SXW21" s="20"/>
      <c r="SXX21" s="21"/>
      <c r="SXZ21" s="19"/>
      <c r="SYA21" s="20"/>
      <c r="SYB21" s="21"/>
      <c r="SYD21" s="19"/>
      <c r="SYE21" s="20"/>
      <c r="SYF21" s="21"/>
      <c r="SYH21" s="19"/>
      <c r="SYI21" s="20"/>
      <c r="SYJ21" s="21"/>
      <c r="SYL21" s="19"/>
      <c r="SYM21" s="20"/>
      <c r="SYN21" s="21"/>
      <c r="SYP21" s="19"/>
      <c r="SYQ21" s="20"/>
      <c r="SYR21" s="21"/>
      <c r="SYT21" s="19"/>
      <c r="SYU21" s="20"/>
      <c r="SYV21" s="21"/>
      <c r="SYX21" s="19"/>
      <c r="SYY21" s="20"/>
      <c r="SYZ21" s="21"/>
      <c r="SZB21" s="19"/>
      <c r="SZC21" s="20"/>
      <c r="SZD21" s="21"/>
      <c r="SZF21" s="19"/>
      <c r="SZG21" s="20"/>
      <c r="SZH21" s="21"/>
      <c r="SZJ21" s="19"/>
      <c r="SZK21" s="20"/>
      <c r="SZL21" s="21"/>
      <c r="SZN21" s="19"/>
      <c r="SZO21" s="20"/>
      <c r="SZP21" s="21"/>
      <c r="SZR21" s="19"/>
      <c r="SZS21" s="20"/>
      <c r="SZT21" s="21"/>
      <c r="SZV21" s="19"/>
      <c r="SZW21" s="20"/>
      <c r="SZX21" s="21"/>
      <c r="SZZ21" s="19"/>
      <c r="TAA21" s="20"/>
      <c r="TAB21" s="21"/>
      <c r="TAD21" s="19"/>
      <c r="TAE21" s="20"/>
      <c r="TAF21" s="21"/>
      <c r="TAH21" s="19"/>
      <c r="TAI21" s="20"/>
      <c r="TAJ21" s="21"/>
      <c r="TAL21" s="19"/>
      <c r="TAM21" s="20"/>
      <c r="TAN21" s="21"/>
      <c r="TAP21" s="19"/>
      <c r="TAQ21" s="20"/>
      <c r="TAR21" s="21"/>
      <c r="TAT21" s="19"/>
      <c r="TAU21" s="20"/>
      <c r="TAV21" s="21"/>
      <c r="TAX21" s="19"/>
      <c r="TAY21" s="20"/>
      <c r="TAZ21" s="21"/>
      <c r="TBB21" s="19"/>
      <c r="TBC21" s="20"/>
      <c r="TBD21" s="21"/>
      <c r="TBF21" s="19"/>
      <c r="TBG21" s="20"/>
      <c r="TBH21" s="21"/>
      <c r="TBJ21" s="19"/>
      <c r="TBK21" s="20"/>
      <c r="TBL21" s="21"/>
      <c r="TBN21" s="19"/>
      <c r="TBO21" s="20"/>
      <c r="TBP21" s="21"/>
      <c r="TBR21" s="19"/>
      <c r="TBS21" s="20"/>
      <c r="TBT21" s="21"/>
      <c r="TBV21" s="19"/>
      <c r="TBW21" s="20"/>
      <c r="TBX21" s="21"/>
      <c r="TBZ21" s="19"/>
      <c r="TCA21" s="20"/>
      <c r="TCB21" s="21"/>
      <c r="TCD21" s="19"/>
      <c r="TCE21" s="20"/>
      <c r="TCF21" s="21"/>
      <c r="TCH21" s="19"/>
      <c r="TCI21" s="20"/>
      <c r="TCJ21" s="21"/>
      <c r="TCL21" s="19"/>
      <c r="TCM21" s="20"/>
      <c r="TCN21" s="21"/>
      <c r="TCP21" s="19"/>
      <c r="TCQ21" s="20"/>
      <c r="TCR21" s="21"/>
      <c r="TCT21" s="19"/>
      <c r="TCU21" s="20"/>
      <c r="TCV21" s="21"/>
      <c r="TCX21" s="19"/>
      <c r="TCY21" s="20"/>
      <c r="TCZ21" s="21"/>
      <c r="TDB21" s="19"/>
      <c r="TDC21" s="20"/>
      <c r="TDD21" s="21"/>
      <c r="TDF21" s="19"/>
      <c r="TDG21" s="20"/>
      <c r="TDH21" s="21"/>
      <c r="TDJ21" s="19"/>
      <c r="TDK21" s="20"/>
      <c r="TDL21" s="21"/>
      <c r="TDN21" s="19"/>
      <c r="TDO21" s="20"/>
      <c r="TDP21" s="21"/>
      <c r="TDR21" s="19"/>
      <c r="TDS21" s="20"/>
      <c r="TDT21" s="21"/>
      <c r="TDV21" s="19"/>
      <c r="TDW21" s="20"/>
      <c r="TDX21" s="21"/>
      <c r="TDZ21" s="19"/>
      <c r="TEA21" s="20"/>
      <c r="TEB21" s="21"/>
      <c r="TED21" s="19"/>
      <c r="TEE21" s="20"/>
      <c r="TEF21" s="21"/>
      <c r="TEH21" s="19"/>
      <c r="TEI21" s="20"/>
      <c r="TEJ21" s="21"/>
      <c r="TEL21" s="19"/>
      <c r="TEM21" s="20"/>
      <c r="TEN21" s="21"/>
      <c r="TEP21" s="19"/>
      <c r="TEQ21" s="20"/>
      <c r="TER21" s="21"/>
      <c r="TET21" s="19"/>
      <c r="TEU21" s="20"/>
      <c r="TEV21" s="21"/>
      <c r="TEX21" s="19"/>
      <c r="TEY21" s="20"/>
      <c r="TEZ21" s="21"/>
      <c r="TFB21" s="19"/>
      <c r="TFC21" s="20"/>
      <c r="TFD21" s="21"/>
      <c r="TFF21" s="19"/>
      <c r="TFG21" s="20"/>
      <c r="TFH21" s="21"/>
      <c r="TFJ21" s="19"/>
      <c r="TFK21" s="20"/>
      <c r="TFL21" s="21"/>
      <c r="TFN21" s="19"/>
      <c r="TFO21" s="20"/>
      <c r="TFP21" s="21"/>
      <c r="TFR21" s="19"/>
      <c r="TFS21" s="20"/>
      <c r="TFT21" s="21"/>
      <c r="TFV21" s="19"/>
      <c r="TFW21" s="20"/>
      <c r="TFX21" s="21"/>
      <c r="TFZ21" s="19"/>
      <c r="TGA21" s="20"/>
      <c r="TGB21" s="21"/>
      <c r="TGD21" s="19"/>
      <c r="TGE21" s="20"/>
      <c r="TGF21" s="21"/>
      <c r="TGH21" s="19"/>
      <c r="TGI21" s="20"/>
      <c r="TGJ21" s="21"/>
      <c r="TGL21" s="19"/>
      <c r="TGM21" s="20"/>
      <c r="TGN21" s="21"/>
      <c r="TGP21" s="19"/>
      <c r="TGQ21" s="20"/>
      <c r="TGR21" s="21"/>
      <c r="TGT21" s="19"/>
      <c r="TGU21" s="20"/>
      <c r="TGV21" s="21"/>
      <c r="TGX21" s="19"/>
      <c r="TGY21" s="20"/>
      <c r="TGZ21" s="21"/>
      <c r="THB21" s="19"/>
      <c r="THC21" s="20"/>
      <c r="THD21" s="21"/>
      <c r="THF21" s="19"/>
      <c r="THG21" s="20"/>
      <c r="THH21" s="21"/>
      <c r="THJ21" s="19"/>
      <c r="THK21" s="20"/>
      <c r="THL21" s="21"/>
      <c r="THN21" s="19"/>
      <c r="THO21" s="20"/>
      <c r="THP21" s="21"/>
      <c r="THR21" s="19"/>
      <c r="THS21" s="20"/>
      <c r="THT21" s="21"/>
      <c r="THV21" s="19"/>
      <c r="THW21" s="20"/>
      <c r="THX21" s="21"/>
      <c r="THZ21" s="19"/>
      <c r="TIA21" s="20"/>
      <c r="TIB21" s="21"/>
      <c r="TID21" s="19"/>
      <c r="TIE21" s="20"/>
      <c r="TIF21" s="21"/>
      <c r="TIH21" s="19"/>
      <c r="TII21" s="20"/>
      <c r="TIJ21" s="21"/>
      <c r="TIL21" s="19"/>
      <c r="TIM21" s="20"/>
      <c r="TIN21" s="21"/>
      <c r="TIP21" s="19"/>
      <c r="TIQ21" s="20"/>
      <c r="TIR21" s="21"/>
      <c r="TIT21" s="19"/>
      <c r="TIU21" s="20"/>
      <c r="TIV21" s="21"/>
      <c r="TIX21" s="19"/>
      <c r="TIY21" s="20"/>
      <c r="TIZ21" s="21"/>
      <c r="TJB21" s="19"/>
      <c r="TJC21" s="20"/>
      <c r="TJD21" s="21"/>
      <c r="TJF21" s="19"/>
      <c r="TJG21" s="20"/>
      <c r="TJH21" s="21"/>
      <c r="TJJ21" s="19"/>
      <c r="TJK21" s="20"/>
      <c r="TJL21" s="21"/>
      <c r="TJN21" s="19"/>
      <c r="TJO21" s="20"/>
      <c r="TJP21" s="21"/>
      <c r="TJR21" s="19"/>
      <c r="TJS21" s="20"/>
      <c r="TJT21" s="21"/>
      <c r="TJV21" s="19"/>
      <c r="TJW21" s="20"/>
      <c r="TJX21" s="21"/>
      <c r="TJZ21" s="19"/>
      <c r="TKA21" s="20"/>
      <c r="TKB21" s="21"/>
      <c r="TKD21" s="19"/>
      <c r="TKE21" s="20"/>
      <c r="TKF21" s="21"/>
      <c r="TKH21" s="19"/>
      <c r="TKI21" s="20"/>
      <c r="TKJ21" s="21"/>
      <c r="TKL21" s="19"/>
      <c r="TKM21" s="20"/>
      <c r="TKN21" s="21"/>
      <c r="TKP21" s="19"/>
      <c r="TKQ21" s="20"/>
      <c r="TKR21" s="21"/>
      <c r="TKT21" s="19"/>
      <c r="TKU21" s="20"/>
      <c r="TKV21" s="21"/>
      <c r="TKX21" s="19"/>
      <c r="TKY21" s="20"/>
      <c r="TKZ21" s="21"/>
      <c r="TLB21" s="19"/>
      <c r="TLC21" s="20"/>
      <c r="TLD21" s="21"/>
      <c r="TLF21" s="19"/>
      <c r="TLG21" s="20"/>
      <c r="TLH21" s="21"/>
      <c r="TLJ21" s="19"/>
      <c r="TLK21" s="20"/>
      <c r="TLL21" s="21"/>
      <c r="TLN21" s="19"/>
      <c r="TLO21" s="20"/>
      <c r="TLP21" s="21"/>
      <c r="TLR21" s="19"/>
      <c r="TLS21" s="20"/>
      <c r="TLT21" s="21"/>
      <c r="TLV21" s="19"/>
      <c r="TLW21" s="20"/>
      <c r="TLX21" s="21"/>
      <c r="TLZ21" s="19"/>
      <c r="TMA21" s="20"/>
      <c r="TMB21" s="21"/>
      <c r="TMD21" s="19"/>
      <c r="TME21" s="20"/>
      <c r="TMF21" s="21"/>
      <c r="TMH21" s="19"/>
      <c r="TMI21" s="20"/>
      <c r="TMJ21" s="21"/>
      <c r="TML21" s="19"/>
      <c r="TMM21" s="20"/>
      <c r="TMN21" s="21"/>
      <c r="TMP21" s="19"/>
      <c r="TMQ21" s="20"/>
      <c r="TMR21" s="21"/>
      <c r="TMT21" s="19"/>
      <c r="TMU21" s="20"/>
      <c r="TMV21" s="21"/>
      <c r="TMX21" s="19"/>
      <c r="TMY21" s="20"/>
      <c r="TMZ21" s="21"/>
      <c r="TNB21" s="19"/>
      <c r="TNC21" s="20"/>
      <c r="TND21" s="21"/>
      <c r="TNF21" s="19"/>
      <c r="TNG21" s="20"/>
      <c r="TNH21" s="21"/>
      <c r="TNJ21" s="19"/>
      <c r="TNK21" s="20"/>
      <c r="TNL21" s="21"/>
      <c r="TNN21" s="19"/>
      <c r="TNO21" s="20"/>
      <c r="TNP21" s="21"/>
      <c r="TNR21" s="19"/>
      <c r="TNS21" s="20"/>
      <c r="TNT21" s="21"/>
      <c r="TNV21" s="19"/>
      <c r="TNW21" s="20"/>
      <c r="TNX21" s="21"/>
      <c r="TNZ21" s="19"/>
      <c r="TOA21" s="20"/>
      <c r="TOB21" s="21"/>
      <c r="TOD21" s="19"/>
      <c r="TOE21" s="20"/>
      <c r="TOF21" s="21"/>
      <c r="TOH21" s="19"/>
      <c r="TOI21" s="20"/>
      <c r="TOJ21" s="21"/>
      <c r="TOL21" s="19"/>
      <c r="TOM21" s="20"/>
      <c r="TON21" s="21"/>
      <c r="TOP21" s="19"/>
      <c r="TOQ21" s="20"/>
      <c r="TOR21" s="21"/>
      <c r="TOT21" s="19"/>
      <c r="TOU21" s="20"/>
      <c r="TOV21" s="21"/>
      <c r="TOX21" s="19"/>
      <c r="TOY21" s="20"/>
      <c r="TOZ21" s="21"/>
      <c r="TPB21" s="19"/>
      <c r="TPC21" s="20"/>
      <c r="TPD21" s="21"/>
      <c r="TPF21" s="19"/>
      <c r="TPG21" s="20"/>
      <c r="TPH21" s="21"/>
      <c r="TPJ21" s="19"/>
      <c r="TPK21" s="20"/>
      <c r="TPL21" s="21"/>
      <c r="TPN21" s="19"/>
      <c r="TPO21" s="20"/>
      <c r="TPP21" s="21"/>
      <c r="TPR21" s="19"/>
      <c r="TPS21" s="20"/>
      <c r="TPT21" s="21"/>
      <c r="TPV21" s="19"/>
      <c r="TPW21" s="20"/>
      <c r="TPX21" s="21"/>
      <c r="TPZ21" s="19"/>
      <c r="TQA21" s="20"/>
      <c r="TQB21" s="21"/>
      <c r="TQD21" s="19"/>
      <c r="TQE21" s="20"/>
      <c r="TQF21" s="21"/>
      <c r="TQH21" s="19"/>
      <c r="TQI21" s="20"/>
      <c r="TQJ21" s="21"/>
      <c r="TQL21" s="19"/>
      <c r="TQM21" s="20"/>
      <c r="TQN21" s="21"/>
      <c r="TQP21" s="19"/>
      <c r="TQQ21" s="20"/>
      <c r="TQR21" s="21"/>
      <c r="TQT21" s="19"/>
      <c r="TQU21" s="20"/>
      <c r="TQV21" s="21"/>
      <c r="TQX21" s="19"/>
      <c r="TQY21" s="20"/>
      <c r="TQZ21" s="21"/>
      <c r="TRB21" s="19"/>
      <c r="TRC21" s="20"/>
      <c r="TRD21" s="21"/>
      <c r="TRF21" s="19"/>
      <c r="TRG21" s="20"/>
      <c r="TRH21" s="21"/>
      <c r="TRJ21" s="19"/>
      <c r="TRK21" s="20"/>
      <c r="TRL21" s="21"/>
      <c r="TRN21" s="19"/>
      <c r="TRO21" s="20"/>
      <c r="TRP21" s="21"/>
      <c r="TRR21" s="19"/>
      <c r="TRS21" s="20"/>
      <c r="TRT21" s="21"/>
      <c r="TRV21" s="19"/>
      <c r="TRW21" s="20"/>
      <c r="TRX21" s="21"/>
      <c r="TRZ21" s="19"/>
      <c r="TSA21" s="20"/>
      <c r="TSB21" s="21"/>
      <c r="TSD21" s="19"/>
      <c r="TSE21" s="20"/>
      <c r="TSF21" s="21"/>
      <c r="TSH21" s="19"/>
      <c r="TSI21" s="20"/>
      <c r="TSJ21" s="21"/>
      <c r="TSL21" s="19"/>
      <c r="TSM21" s="20"/>
      <c r="TSN21" s="21"/>
      <c r="TSP21" s="19"/>
      <c r="TSQ21" s="20"/>
      <c r="TSR21" s="21"/>
      <c r="TST21" s="19"/>
      <c r="TSU21" s="20"/>
      <c r="TSV21" s="21"/>
      <c r="TSX21" s="19"/>
      <c r="TSY21" s="20"/>
      <c r="TSZ21" s="21"/>
      <c r="TTB21" s="19"/>
      <c r="TTC21" s="20"/>
      <c r="TTD21" s="21"/>
      <c r="TTF21" s="19"/>
      <c r="TTG21" s="20"/>
      <c r="TTH21" s="21"/>
      <c r="TTJ21" s="19"/>
      <c r="TTK21" s="20"/>
      <c r="TTL21" s="21"/>
      <c r="TTN21" s="19"/>
      <c r="TTO21" s="20"/>
      <c r="TTP21" s="21"/>
      <c r="TTR21" s="19"/>
      <c r="TTS21" s="20"/>
      <c r="TTT21" s="21"/>
      <c r="TTV21" s="19"/>
      <c r="TTW21" s="20"/>
      <c r="TTX21" s="21"/>
      <c r="TTZ21" s="19"/>
      <c r="TUA21" s="20"/>
      <c r="TUB21" s="21"/>
      <c r="TUD21" s="19"/>
      <c r="TUE21" s="20"/>
      <c r="TUF21" s="21"/>
      <c r="TUH21" s="19"/>
      <c r="TUI21" s="20"/>
      <c r="TUJ21" s="21"/>
      <c r="TUL21" s="19"/>
      <c r="TUM21" s="20"/>
      <c r="TUN21" s="21"/>
      <c r="TUP21" s="19"/>
      <c r="TUQ21" s="20"/>
      <c r="TUR21" s="21"/>
      <c r="TUT21" s="19"/>
      <c r="TUU21" s="20"/>
      <c r="TUV21" s="21"/>
      <c r="TUX21" s="19"/>
      <c r="TUY21" s="20"/>
      <c r="TUZ21" s="21"/>
      <c r="TVB21" s="19"/>
      <c r="TVC21" s="20"/>
      <c r="TVD21" s="21"/>
      <c r="TVF21" s="19"/>
      <c r="TVG21" s="20"/>
      <c r="TVH21" s="21"/>
      <c r="TVJ21" s="19"/>
      <c r="TVK21" s="20"/>
      <c r="TVL21" s="21"/>
      <c r="TVN21" s="19"/>
      <c r="TVO21" s="20"/>
      <c r="TVP21" s="21"/>
      <c r="TVR21" s="19"/>
      <c r="TVS21" s="20"/>
      <c r="TVT21" s="21"/>
      <c r="TVV21" s="19"/>
      <c r="TVW21" s="20"/>
      <c r="TVX21" s="21"/>
      <c r="TVZ21" s="19"/>
      <c r="TWA21" s="20"/>
      <c r="TWB21" s="21"/>
      <c r="TWD21" s="19"/>
      <c r="TWE21" s="20"/>
      <c r="TWF21" s="21"/>
      <c r="TWH21" s="19"/>
      <c r="TWI21" s="20"/>
      <c r="TWJ21" s="21"/>
      <c r="TWL21" s="19"/>
      <c r="TWM21" s="20"/>
      <c r="TWN21" s="21"/>
      <c r="TWP21" s="19"/>
      <c r="TWQ21" s="20"/>
      <c r="TWR21" s="21"/>
      <c r="TWT21" s="19"/>
      <c r="TWU21" s="20"/>
      <c r="TWV21" s="21"/>
      <c r="TWX21" s="19"/>
      <c r="TWY21" s="20"/>
      <c r="TWZ21" s="21"/>
      <c r="TXB21" s="19"/>
      <c r="TXC21" s="20"/>
      <c r="TXD21" s="21"/>
      <c r="TXF21" s="19"/>
      <c r="TXG21" s="20"/>
      <c r="TXH21" s="21"/>
      <c r="TXJ21" s="19"/>
      <c r="TXK21" s="20"/>
      <c r="TXL21" s="21"/>
      <c r="TXN21" s="19"/>
      <c r="TXO21" s="20"/>
      <c r="TXP21" s="21"/>
      <c r="TXR21" s="19"/>
      <c r="TXS21" s="20"/>
      <c r="TXT21" s="21"/>
      <c r="TXV21" s="19"/>
      <c r="TXW21" s="20"/>
      <c r="TXX21" s="21"/>
      <c r="TXZ21" s="19"/>
      <c r="TYA21" s="20"/>
      <c r="TYB21" s="21"/>
      <c r="TYD21" s="19"/>
      <c r="TYE21" s="20"/>
      <c r="TYF21" s="21"/>
      <c r="TYH21" s="19"/>
      <c r="TYI21" s="20"/>
      <c r="TYJ21" s="21"/>
      <c r="TYL21" s="19"/>
      <c r="TYM21" s="20"/>
      <c r="TYN21" s="21"/>
      <c r="TYP21" s="19"/>
      <c r="TYQ21" s="20"/>
      <c r="TYR21" s="21"/>
      <c r="TYT21" s="19"/>
      <c r="TYU21" s="20"/>
      <c r="TYV21" s="21"/>
      <c r="TYX21" s="19"/>
      <c r="TYY21" s="20"/>
      <c r="TYZ21" s="21"/>
      <c r="TZB21" s="19"/>
      <c r="TZC21" s="20"/>
      <c r="TZD21" s="21"/>
      <c r="TZF21" s="19"/>
      <c r="TZG21" s="20"/>
      <c r="TZH21" s="21"/>
      <c r="TZJ21" s="19"/>
      <c r="TZK21" s="20"/>
      <c r="TZL21" s="21"/>
      <c r="TZN21" s="19"/>
      <c r="TZO21" s="20"/>
      <c r="TZP21" s="21"/>
      <c r="TZR21" s="19"/>
      <c r="TZS21" s="20"/>
      <c r="TZT21" s="21"/>
      <c r="TZV21" s="19"/>
      <c r="TZW21" s="20"/>
      <c r="TZX21" s="21"/>
      <c r="TZZ21" s="19"/>
      <c r="UAA21" s="20"/>
      <c r="UAB21" s="21"/>
      <c r="UAD21" s="19"/>
      <c r="UAE21" s="20"/>
      <c r="UAF21" s="21"/>
      <c r="UAH21" s="19"/>
      <c r="UAI21" s="20"/>
      <c r="UAJ21" s="21"/>
      <c r="UAL21" s="19"/>
      <c r="UAM21" s="20"/>
      <c r="UAN21" s="21"/>
      <c r="UAP21" s="19"/>
      <c r="UAQ21" s="20"/>
      <c r="UAR21" s="21"/>
      <c r="UAT21" s="19"/>
      <c r="UAU21" s="20"/>
      <c r="UAV21" s="21"/>
      <c r="UAX21" s="19"/>
      <c r="UAY21" s="20"/>
      <c r="UAZ21" s="21"/>
      <c r="UBB21" s="19"/>
      <c r="UBC21" s="20"/>
      <c r="UBD21" s="21"/>
      <c r="UBF21" s="19"/>
      <c r="UBG21" s="20"/>
      <c r="UBH21" s="21"/>
      <c r="UBJ21" s="19"/>
      <c r="UBK21" s="20"/>
      <c r="UBL21" s="21"/>
      <c r="UBN21" s="19"/>
      <c r="UBO21" s="20"/>
      <c r="UBP21" s="21"/>
      <c r="UBR21" s="19"/>
      <c r="UBS21" s="20"/>
      <c r="UBT21" s="21"/>
      <c r="UBV21" s="19"/>
      <c r="UBW21" s="20"/>
      <c r="UBX21" s="21"/>
      <c r="UBZ21" s="19"/>
      <c r="UCA21" s="20"/>
      <c r="UCB21" s="21"/>
      <c r="UCD21" s="19"/>
      <c r="UCE21" s="20"/>
      <c r="UCF21" s="21"/>
      <c r="UCH21" s="19"/>
      <c r="UCI21" s="20"/>
      <c r="UCJ21" s="21"/>
      <c r="UCL21" s="19"/>
      <c r="UCM21" s="20"/>
      <c r="UCN21" s="21"/>
      <c r="UCP21" s="19"/>
      <c r="UCQ21" s="20"/>
      <c r="UCR21" s="21"/>
      <c r="UCT21" s="19"/>
      <c r="UCU21" s="20"/>
      <c r="UCV21" s="21"/>
      <c r="UCX21" s="19"/>
      <c r="UCY21" s="20"/>
      <c r="UCZ21" s="21"/>
      <c r="UDB21" s="19"/>
      <c r="UDC21" s="20"/>
      <c r="UDD21" s="21"/>
      <c r="UDF21" s="19"/>
      <c r="UDG21" s="20"/>
      <c r="UDH21" s="21"/>
      <c r="UDJ21" s="19"/>
      <c r="UDK21" s="20"/>
      <c r="UDL21" s="21"/>
      <c r="UDN21" s="19"/>
      <c r="UDO21" s="20"/>
      <c r="UDP21" s="21"/>
      <c r="UDR21" s="19"/>
      <c r="UDS21" s="20"/>
      <c r="UDT21" s="21"/>
      <c r="UDV21" s="19"/>
      <c r="UDW21" s="20"/>
      <c r="UDX21" s="21"/>
      <c r="UDZ21" s="19"/>
      <c r="UEA21" s="20"/>
      <c r="UEB21" s="21"/>
      <c r="UED21" s="19"/>
      <c r="UEE21" s="20"/>
      <c r="UEF21" s="21"/>
      <c r="UEH21" s="19"/>
      <c r="UEI21" s="20"/>
      <c r="UEJ21" s="21"/>
      <c r="UEL21" s="19"/>
      <c r="UEM21" s="20"/>
      <c r="UEN21" s="21"/>
      <c r="UEP21" s="19"/>
      <c r="UEQ21" s="20"/>
      <c r="UER21" s="21"/>
      <c r="UET21" s="19"/>
      <c r="UEU21" s="20"/>
      <c r="UEV21" s="21"/>
      <c r="UEX21" s="19"/>
      <c r="UEY21" s="20"/>
      <c r="UEZ21" s="21"/>
      <c r="UFB21" s="19"/>
      <c r="UFC21" s="20"/>
      <c r="UFD21" s="21"/>
      <c r="UFF21" s="19"/>
      <c r="UFG21" s="20"/>
      <c r="UFH21" s="21"/>
      <c r="UFJ21" s="19"/>
      <c r="UFK21" s="20"/>
      <c r="UFL21" s="21"/>
      <c r="UFN21" s="19"/>
      <c r="UFO21" s="20"/>
      <c r="UFP21" s="21"/>
      <c r="UFR21" s="19"/>
      <c r="UFS21" s="20"/>
      <c r="UFT21" s="21"/>
      <c r="UFV21" s="19"/>
      <c r="UFW21" s="20"/>
      <c r="UFX21" s="21"/>
      <c r="UFZ21" s="19"/>
      <c r="UGA21" s="20"/>
      <c r="UGB21" s="21"/>
      <c r="UGD21" s="19"/>
      <c r="UGE21" s="20"/>
      <c r="UGF21" s="21"/>
      <c r="UGH21" s="19"/>
      <c r="UGI21" s="20"/>
      <c r="UGJ21" s="21"/>
      <c r="UGL21" s="19"/>
      <c r="UGM21" s="20"/>
      <c r="UGN21" s="21"/>
      <c r="UGP21" s="19"/>
      <c r="UGQ21" s="20"/>
      <c r="UGR21" s="21"/>
      <c r="UGT21" s="19"/>
      <c r="UGU21" s="20"/>
      <c r="UGV21" s="21"/>
      <c r="UGX21" s="19"/>
      <c r="UGY21" s="20"/>
      <c r="UGZ21" s="21"/>
      <c r="UHB21" s="19"/>
      <c r="UHC21" s="20"/>
      <c r="UHD21" s="21"/>
      <c r="UHF21" s="19"/>
      <c r="UHG21" s="20"/>
      <c r="UHH21" s="21"/>
      <c r="UHJ21" s="19"/>
      <c r="UHK21" s="20"/>
      <c r="UHL21" s="21"/>
      <c r="UHN21" s="19"/>
      <c r="UHO21" s="20"/>
      <c r="UHP21" s="21"/>
      <c r="UHR21" s="19"/>
      <c r="UHS21" s="20"/>
      <c r="UHT21" s="21"/>
      <c r="UHV21" s="19"/>
      <c r="UHW21" s="20"/>
      <c r="UHX21" s="21"/>
      <c r="UHZ21" s="19"/>
      <c r="UIA21" s="20"/>
      <c r="UIB21" s="21"/>
      <c r="UID21" s="19"/>
      <c r="UIE21" s="20"/>
      <c r="UIF21" s="21"/>
      <c r="UIH21" s="19"/>
      <c r="UII21" s="20"/>
      <c r="UIJ21" s="21"/>
      <c r="UIL21" s="19"/>
      <c r="UIM21" s="20"/>
      <c r="UIN21" s="21"/>
      <c r="UIP21" s="19"/>
      <c r="UIQ21" s="20"/>
      <c r="UIR21" s="21"/>
      <c r="UIT21" s="19"/>
      <c r="UIU21" s="20"/>
      <c r="UIV21" s="21"/>
      <c r="UIX21" s="19"/>
      <c r="UIY21" s="20"/>
      <c r="UIZ21" s="21"/>
      <c r="UJB21" s="19"/>
      <c r="UJC21" s="20"/>
      <c r="UJD21" s="21"/>
      <c r="UJF21" s="19"/>
      <c r="UJG21" s="20"/>
      <c r="UJH21" s="21"/>
      <c r="UJJ21" s="19"/>
      <c r="UJK21" s="20"/>
      <c r="UJL21" s="21"/>
      <c r="UJN21" s="19"/>
      <c r="UJO21" s="20"/>
      <c r="UJP21" s="21"/>
      <c r="UJR21" s="19"/>
      <c r="UJS21" s="20"/>
      <c r="UJT21" s="21"/>
      <c r="UJV21" s="19"/>
      <c r="UJW21" s="20"/>
      <c r="UJX21" s="21"/>
      <c r="UJZ21" s="19"/>
      <c r="UKA21" s="20"/>
      <c r="UKB21" s="21"/>
      <c r="UKD21" s="19"/>
      <c r="UKE21" s="20"/>
      <c r="UKF21" s="21"/>
      <c r="UKH21" s="19"/>
      <c r="UKI21" s="20"/>
      <c r="UKJ21" s="21"/>
      <c r="UKL21" s="19"/>
      <c r="UKM21" s="20"/>
      <c r="UKN21" s="21"/>
      <c r="UKP21" s="19"/>
      <c r="UKQ21" s="20"/>
      <c r="UKR21" s="21"/>
      <c r="UKT21" s="19"/>
      <c r="UKU21" s="20"/>
      <c r="UKV21" s="21"/>
      <c r="UKX21" s="19"/>
      <c r="UKY21" s="20"/>
      <c r="UKZ21" s="21"/>
      <c r="ULB21" s="19"/>
      <c r="ULC21" s="20"/>
      <c r="ULD21" s="21"/>
      <c r="ULF21" s="19"/>
      <c r="ULG21" s="20"/>
      <c r="ULH21" s="21"/>
      <c r="ULJ21" s="19"/>
      <c r="ULK21" s="20"/>
      <c r="ULL21" s="21"/>
      <c r="ULN21" s="19"/>
      <c r="ULO21" s="20"/>
      <c r="ULP21" s="21"/>
      <c r="ULR21" s="19"/>
      <c r="ULS21" s="20"/>
      <c r="ULT21" s="21"/>
      <c r="ULV21" s="19"/>
      <c r="ULW21" s="20"/>
      <c r="ULX21" s="21"/>
      <c r="ULZ21" s="19"/>
      <c r="UMA21" s="20"/>
      <c r="UMB21" s="21"/>
      <c r="UMD21" s="19"/>
      <c r="UME21" s="20"/>
      <c r="UMF21" s="21"/>
      <c r="UMH21" s="19"/>
      <c r="UMI21" s="20"/>
      <c r="UMJ21" s="21"/>
      <c r="UML21" s="19"/>
      <c r="UMM21" s="20"/>
      <c r="UMN21" s="21"/>
      <c r="UMP21" s="19"/>
      <c r="UMQ21" s="20"/>
      <c r="UMR21" s="21"/>
      <c r="UMT21" s="19"/>
      <c r="UMU21" s="20"/>
      <c r="UMV21" s="21"/>
      <c r="UMX21" s="19"/>
      <c r="UMY21" s="20"/>
      <c r="UMZ21" s="21"/>
      <c r="UNB21" s="19"/>
      <c r="UNC21" s="20"/>
      <c r="UND21" s="21"/>
      <c r="UNF21" s="19"/>
      <c r="UNG21" s="20"/>
      <c r="UNH21" s="21"/>
      <c r="UNJ21" s="19"/>
      <c r="UNK21" s="20"/>
      <c r="UNL21" s="21"/>
      <c r="UNN21" s="19"/>
      <c r="UNO21" s="20"/>
      <c r="UNP21" s="21"/>
      <c r="UNR21" s="19"/>
      <c r="UNS21" s="20"/>
      <c r="UNT21" s="21"/>
      <c r="UNV21" s="19"/>
      <c r="UNW21" s="20"/>
      <c r="UNX21" s="21"/>
      <c r="UNZ21" s="19"/>
      <c r="UOA21" s="20"/>
      <c r="UOB21" s="21"/>
      <c r="UOD21" s="19"/>
      <c r="UOE21" s="20"/>
      <c r="UOF21" s="21"/>
      <c r="UOH21" s="19"/>
      <c r="UOI21" s="20"/>
      <c r="UOJ21" s="21"/>
      <c r="UOL21" s="19"/>
      <c r="UOM21" s="20"/>
      <c r="UON21" s="21"/>
      <c r="UOP21" s="19"/>
      <c r="UOQ21" s="20"/>
      <c r="UOR21" s="21"/>
      <c r="UOT21" s="19"/>
      <c r="UOU21" s="20"/>
      <c r="UOV21" s="21"/>
      <c r="UOX21" s="19"/>
      <c r="UOY21" s="20"/>
      <c r="UOZ21" s="21"/>
      <c r="UPB21" s="19"/>
      <c r="UPC21" s="20"/>
      <c r="UPD21" s="21"/>
      <c r="UPF21" s="19"/>
      <c r="UPG21" s="20"/>
      <c r="UPH21" s="21"/>
      <c r="UPJ21" s="19"/>
      <c r="UPK21" s="20"/>
      <c r="UPL21" s="21"/>
      <c r="UPN21" s="19"/>
      <c r="UPO21" s="20"/>
      <c r="UPP21" s="21"/>
      <c r="UPR21" s="19"/>
      <c r="UPS21" s="20"/>
      <c r="UPT21" s="21"/>
      <c r="UPV21" s="19"/>
      <c r="UPW21" s="20"/>
      <c r="UPX21" s="21"/>
      <c r="UPZ21" s="19"/>
      <c r="UQA21" s="20"/>
      <c r="UQB21" s="21"/>
      <c r="UQD21" s="19"/>
      <c r="UQE21" s="20"/>
      <c r="UQF21" s="21"/>
      <c r="UQH21" s="19"/>
      <c r="UQI21" s="20"/>
      <c r="UQJ21" s="21"/>
      <c r="UQL21" s="19"/>
      <c r="UQM21" s="20"/>
      <c r="UQN21" s="21"/>
      <c r="UQP21" s="19"/>
      <c r="UQQ21" s="20"/>
      <c r="UQR21" s="21"/>
      <c r="UQT21" s="19"/>
      <c r="UQU21" s="20"/>
      <c r="UQV21" s="21"/>
      <c r="UQX21" s="19"/>
      <c r="UQY21" s="20"/>
      <c r="UQZ21" s="21"/>
      <c r="URB21" s="19"/>
      <c r="URC21" s="20"/>
      <c r="URD21" s="21"/>
      <c r="URF21" s="19"/>
      <c r="URG21" s="20"/>
      <c r="URH21" s="21"/>
      <c r="URJ21" s="19"/>
      <c r="URK21" s="20"/>
      <c r="URL21" s="21"/>
      <c r="URN21" s="19"/>
      <c r="URO21" s="20"/>
      <c r="URP21" s="21"/>
      <c r="URR21" s="19"/>
      <c r="URS21" s="20"/>
      <c r="URT21" s="21"/>
      <c r="URV21" s="19"/>
      <c r="URW21" s="20"/>
      <c r="URX21" s="21"/>
      <c r="URZ21" s="19"/>
      <c r="USA21" s="20"/>
      <c r="USB21" s="21"/>
      <c r="USD21" s="19"/>
      <c r="USE21" s="20"/>
      <c r="USF21" s="21"/>
      <c r="USH21" s="19"/>
      <c r="USI21" s="20"/>
      <c r="USJ21" s="21"/>
      <c r="USL21" s="19"/>
      <c r="USM21" s="20"/>
      <c r="USN21" s="21"/>
      <c r="USP21" s="19"/>
      <c r="USQ21" s="20"/>
      <c r="USR21" s="21"/>
      <c r="UST21" s="19"/>
      <c r="USU21" s="20"/>
      <c r="USV21" s="21"/>
      <c r="USX21" s="19"/>
      <c r="USY21" s="20"/>
      <c r="USZ21" s="21"/>
      <c r="UTB21" s="19"/>
      <c r="UTC21" s="20"/>
      <c r="UTD21" s="21"/>
      <c r="UTF21" s="19"/>
      <c r="UTG21" s="20"/>
      <c r="UTH21" s="21"/>
      <c r="UTJ21" s="19"/>
      <c r="UTK21" s="20"/>
      <c r="UTL21" s="21"/>
      <c r="UTN21" s="19"/>
      <c r="UTO21" s="20"/>
      <c r="UTP21" s="21"/>
      <c r="UTR21" s="19"/>
      <c r="UTS21" s="20"/>
      <c r="UTT21" s="21"/>
      <c r="UTV21" s="19"/>
      <c r="UTW21" s="20"/>
      <c r="UTX21" s="21"/>
      <c r="UTZ21" s="19"/>
      <c r="UUA21" s="20"/>
      <c r="UUB21" s="21"/>
      <c r="UUD21" s="19"/>
      <c r="UUE21" s="20"/>
      <c r="UUF21" s="21"/>
      <c r="UUH21" s="19"/>
      <c r="UUI21" s="20"/>
      <c r="UUJ21" s="21"/>
      <c r="UUL21" s="19"/>
      <c r="UUM21" s="20"/>
      <c r="UUN21" s="21"/>
      <c r="UUP21" s="19"/>
      <c r="UUQ21" s="20"/>
      <c r="UUR21" s="21"/>
      <c r="UUT21" s="19"/>
      <c r="UUU21" s="20"/>
      <c r="UUV21" s="21"/>
      <c r="UUX21" s="19"/>
      <c r="UUY21" s="20"/>
      <c r="UUZ21" s="21"/>
      <c r="UVB21" s="19"/>
      <c r="UVC21" s="20"/>
      <c r="UVD21" s="21"/>
      <c r="UVF21" s="19"/>
      <c r="UVG21" s="20"/>
      <c r="UVH21" s="21"/>
      <c r="UVJ21" s="19"/>
      <c r="UVK21" s="20"/>
      <c r="UVL21" s="21"/>
      <c r="UVN21" s="19"/>
      <c r="UVO21" s="20"/>
      <c r="UVP21" s="21"/>
      <c r="UVR21" s="19"/>
      <c r="UVS21" s="20"/>
      <c r="UVT21" s="21"/>
      <c r="UVV21" s="19"/>
      <c r="UVW21" s="20"/>
      <c r="UVX21" s="21"/>
      <c r="UVZ21" s="19"/>
      <c r="UWA21" s="20"/>
      <c r="UWB21" s="21"/>
      <c r="UWD21" s="19"/>
      <c r="UWE21" s="20"/>
      <c r="UWF21" s="21"/>
      <c r="UWH21" s="19"/>
      <c r="UWI21" s="20"/>
      <c r="UWJ21" s="21"/>
      <c r="UWL21" s="19"/>
      <c r="UWM21" s="20"/>
      <c r="UWN21" s="21"/>
      <c r="UWP21" s="19"/>
      <c r="UWQ21" s="20"/>
      <c r="UWR21" s="21"/>
      <c r="UWT21" s="19"/>
      <c r="UWU21" s="20"/>
      <c r="UWV21" s="21"/>
      <c r="UWX21" s="19"/>
      <c r="UWY21" s="20"/>
      <c r="UWZ21" s="21"/>
      <c r="UXB21" s="19"/>
      <c r="UXC21" s="20"/>
      <c r="UXD21" s="21"/>
      <c r="UXF21" s="19"/>
      <c r="UXG21" s="20"/>
      <c r="UXH21" s="21"/>
      <c r="UXJ21" s="19"/>
      <c r="UXK21" s="20"/>
      <c r="UXL21" s="21"/>
      <c r="UXN21" s="19"/>
      <c r="UXO21" s="20"/>
      <c r="UXP21" s="21"/>
      <c r="UXR21" s="19"/>
      <c r="UXS21" s="20"/>
      <c r="UXT21" s="21"/>
      <c r="UXV21" s="19"/>
      <c r="UXW21" s="20"/>
      <c r="UXX21" s="21"/>
      <c r="UXZ21" s="19"/>
      <c r="UYA21" s="20"/>
      <c r="UYB21" s="21"/>
      <c r="UYD21" s="19"/>
      <c r="UYE21" s="20"/>
      <c r="UYF21" s="21"/>
      <c r="UYH21" s="19"/>
      <c r="UYI21" s="20"/>
      <c r="UYJ21" s="21"/>
      <c r="UYL21" s="19"/>
      <c r="UYM21" s="20"/>
      <c r="UYN21" s="21"/>
      <c r="UYP21" s="19"/>
      <c r="UYQ21" s="20"/>
      <c r="UYR21" s="21"/>
      <c r="UYT21" s="19"/>
      <c r="UYU21" s="20"/>
      <c r="UYV21" s="21"/>
      <c r="UYX21" s="19"/>
      <c r="UYY21" s="20"/>
      <c r="UYZ21" s="21"/>
      <c r="UZB21" s="19"/>
      <c r="UZC21" s="20"/>
      <c r="UZD21" s="21"/>
      <c r="UZF21" s="19"/>
      <c r="UZG21" s="20"/>
      <c r="UZH21" s="21"/>
      <c r="UZJ21" s="19"/>
      <c r="UZK21" s="20"/>
      <c r="UZL21" s="21"/>
      <c r="UZN21" s="19"/>
      <c r="UZO21" s="20"/>
      <c r="UZP21" s="21"/>
      <c r="UZR21" s="19"/>
      <c r="UZS21" s="20"/>
      <c r="UZT21" s="21"/>
      <c r="UZV21" s="19"/>
      <c r="UZW21" s="20"/>
      <c r="UZX21" s="21"/>
      <c r="UZZ21" s="19"/>
      <c r="VAA21" s="20"/>
      <c r="VAB21" s="21"/>
      <c r="VAD21" s="19"/>
      <c r="VAE21" s="20"/>
      <c r="VAF21" s="21"/>
      <c r="VAH21" s="19"/>
      <c r="VAI21" s="20"/>
      <c r="VAJ21" s="21"/>
      <c r="VAL21" s="19"/>
      <c r="VAM21" s="20"/>
      <c r="VAN21" s="21"/>
      <c r="VAP21" s="19"/>
      <c r="VAQ21" s="20"/>
      <c r="VAR21" s="21"/>
      <c r="VAT21" s="19"/>
      <c r="VAU21" s="20"/>
      <c r="VAV21" s="21"/>
      <c r="VAX21" s="19"/>
      <c r="VAY21" s="20"/>
      <c r="VAZ21" s="21"/>
      <c r="VBB21" s="19"/>
      <c r="VBC21" s="20"/>
      <c r="VBD21" s="21"/>
      <c r="VBF21" s="19"/>
      <c r="VBG21" s="20"/>
      <c r="VBH21" s="21"/>
      <c r="VBJ21" s="19"/>
      <c r="VBK21" s="20"/>
      <c r="VBL21" s="21"/>
      <c r="VBN21" s="19"/>
      <c r="VBO21" s="20"/>
      <c r="VBP21" s="21"/>
      <c r="VBR21" s="19"/>
      <c r="VBS21" s="20"/>
      <c r="VBT21" s="21"/>
      <c r="VBV21" s="19"/>
      <c r="VBW21" s="20"/>
      <c r="VBX21" s="21"/>
      <c r="VBZ21" s="19"/>
      <c r="VCA21" s="20"/>
      <c r="VCB21" s="21"/>
      <c r="VCD21" s="19"/>
      <c r="VCE21" s="20"/>
      <c r="VCF21" s="21"/>
      <c r="VCH21" s="19"/>
      <c r="VCI21" s="20"/>
      <c r="VCJ21" s="21"/>
      <c r="VCL21" s="19"/>
      <c r="VCM21" s="20"/>
      <c r="VCN21" s="21"/>
      <c r="VCP21" s="19"/>
      <c r="VCQ21" s="20"/>
      <c r="VCR21" s="21"/>
      <c r="VCT21" s="19"/>
      <c r="VCU21" s="20"/>
      <c r="VCV21" s="21"/>
      <c r="VCX21" s="19"/>
      <c r="VCY21" s="20"/>
      <c r="VCZ21" s="21"/>
      <c r="VDB21" s="19"/>
      <c r="VDC21" s="20"/>
      <c r="VDD21" s="21"/>
      <c r="VDF21" s="19"/>
      <c r="VDG21" s="20"/>
      <c r="VDH21" s="21"/>
      <c r="VDJ21" s="19"/>
      <c r="VDK21" s="20"/>
      <c r="VDL21" s="21"/>
      <c r="VDN21" s="19"/>
      <c r="VDO21" s="20"/>
      <c r="VDP21" s="21"/>
      <c r="VDR21" s="19"/>
      <c r="VDS21" s="20"/>
      <c r="VDT21" s="21"/>
      <c r="VDV21" s="19"/>
      <c r="VDW21" s="20"/>
      <c r="VDX21" s="21"/>
      <c r="VDZ21" s="19"/>
      <c r="VEA21" s="20"/>
      <c r="VEB21" s="21"/>
      <c r="VED21" s="19"/>
      <c r="VEE21" s="20"/>
      <c r="VEF21" s="21"/>
      <c r="VEH21" s="19"/>
      <c r="VEI21" s="20"/>
      <c r="VEJ21" s="21"/>
      <c r="VEL21" s="19"/>
      <c r="VEM21" s="20"/>
      <c r="VEN21" s="21"/>
      <c r="VEP21" s="19"/>
      <c r="VEQ21" s="20"/>
      <c r="VER21" s="21"/>
      <c r="VET21" s="19"/>
      <c r="VEU21" s="20"/>
      <c r="VEV21" s="21"/>
      <c r="VEX21" s="19"/>
      <c r="VEY21" s="20"/>
      <c r="VEZ21" s="21"/>
      <c r="VFB21" s="19"/>
      <c r="VFC21" s="20"/>
      <c r="VFD21" s="21"/>
      <c r="VFF21" s="19"/>
      <c r="VFG21" s="20"/>
      <c r="VFH21" s="21"/>
      <c r="VFJ21" s="19"/>
      <c r="VFK21" s="20"/>
      <c r="VFL21" s="21"/>
      <c r="VFN21" s="19"/>
      <c r="VFO21" s="20"/>
      <c r="VFP21" s="21"/>
      <c r="VFR21" s="19"/>
      <c r="VFS21" s="20"/>
      <c r="VFT21" s="21"/>
      <c r="VFV21" s="19"/>
      <c r="VFW21" s="20"/>
      <c r="VFX21" s="21"/>
      <c r="VFZ21" s="19"/>
      <c r="VGA21" s="20"/>
      <c r="VGB21" s="21"/>
      <c r="VGD21" s="19"/>
      <c r="VGE21" s="20"/>
      <c r="VGF21" s="21"/>
      <c r="VGH21" s="19"/>
      <c r="VGI21" s="20"/>
      <c r="VGJ21" s="21"/>
      <c r="VGL21" s="19"/>
      <c r="VGM21" s="20"/>
      <c r="VGN21" s="21"/>
      <c r="VGP21" s="19"/>
      <c r="VGQ21" s="20"/>
      <c r="VGR21" s="21"/>
      <c r="VGT21" s="19"/>
      <c r="VGU21" s="20"/>
      <c r="VGV21" s="21"/>
      <c r="VGX21" s="19"/>
      <c r="VGY21" s="20"/>
      <c r="VGZ21" s="21"/>
      <c r="VHB21" s="19"/>
      <c r="VHC21" s="20"/>
      <c r="VHD21" s="21"/>
      <c r="VHF21" s="19"/>
      <c r="VHG21" s="20"/>
      <c r="VHH21" s="21"/>
      <c r="VHJ21" s="19"/>
      <c r="VHK21" s="20"/>
      <c r="VHL21" s="21"/>
      <c r="VHN21" s="19"/>
      <c r="VHO21" s="20"/>
      <c r="VHP21" s="21"/>
      <c r="VHR21" s="19"/>
      <c r="VHS21" s="20"/>
      <c r="VHT21" s="21"/>
      <c r="VHV21" s="19"/>
      <c r="VHW21" s="20"/>
      <c r="VHX21" s="21"/>
      <c r="VHZ21" s="19"/>
      <c r="VIA21" s="20"/>
      <c r="VIB21" s="21"/>
      <c r="VID21" s="19"/>
      <c r="VIE21" s="20"/>
      <c r="VIF21" s="21"/>
      <c r="VIH21" s="19"/>
      <c r="VII21" s="20"/>
      <c r="VIJ21" s="21"/>
      <c r="VIL21" s="19"/>
      <c r="VIM21" s="20"/>
      <c r="VIN21" s="21"/>
      <c r="VIP21" s="19"/>
      <c r="VIQ21" s="20"/>
      <c r="VIR21" s="21"/>
      <c r="VIT21" s="19"/>
      <c r="VIU21" s="20"/>
      <c r="VIV21" s="21"/>
      <c r="VIX21" s="19"/>
      <c r="VIY21" s="20"/>
      <c r="VIZ21" s="21"/>
      <c r="VJB21" s="19"/>
      <c r="VJC21" s="20"/>
      <c r="VJD21" s="21"/>
      <c r="VJF21" s="19"/>
      <c r="VJG21" s="20"/>
      <c r="VJH21" s="21"/>
      <c r="VJJ21" s="19"/>
      <c r="VJK21" s="20"/>
      <c r="VJL21" s="21"/>
      <c r="VJN21" s="19"/>
      <c r="VJO21" s="20"/>
      <c r="VJP21" s="21"/>
      <c r="VJR21" s="19"/>
      <c r="VJS21" s="20"/>
      <c r="VJT21" s="21"/>
      <c r="VJV21" s="19"/>
      <c r="VJW21" s="20"/>
      <c r="VJX21" s="21"/>
      <c r="VJZ21" s="19"/>
      <c r="VKA21" s="20"/>
      <c r="VKB21" s="21"/>
      <c r="VKD21" s="19"/>
      <c r="VKE21" s="20"/>
      <c r="VKF21" s="21"/>
      <c r="VKH21" s="19"/>
      <c r="VKI21" s="20"/>
      <c r="VKJ21" s="21"/>
      <c r="VKL21" s="19"/>
      <c r="VKM21" s="20"/>
      <c r="VKN21" s="21"/>
      <c r="VKP21" s="19"/>
      <c r="VKQ21" s="20"/>
      <c r="VKR21" s="21"/>
      <c r="VKT21" s="19"/>
      <c r="VKU21" s="20"/>
      <c r="VKV21" s="21"/>
      <c r="VKX21" s="19"/>
      <c r="VKY21" s="20"/>
      <c r="VKZ21" s="21"/>
      <c r="VLB21" s="19"/>
      <c r="VLC21" s="20"/>
      <c r="VLD21" s="21"/>
      <c r="VLF21" s="19"/>
      <c r="VLG21" s="20"/>
      <c r="VLH21" s="21"/>
      <c r="VLJ21" s="19"/>
      <c r="VLK21" s="20"/>
      <c r="VLL21" s="21"/>
      <c r="VLN21" s="19"/>
      <c r="VLO21" s="20"/>
      <c r="VLP21" s="21"/>
      <c r="VLR21" s="19"/>
      <c r="VLS21" s="20"/>
      <c r="VLT21" s="21"/>
      <c r="VLV21" s="19"/>
      <c r="VLW21" s="20"/>
      <c r="VLX21" s="21"/>
      <c r="VLZ21" s="19"/>
      <c r="VMA21" s="20"/>
      <c r="VMB21" s="21"/>
      <c r="VMD21" s="19"/>
      <c r="VME21" s="20"/>
      <c r="VMF21" s="21"/>
      <c r="VMH21" s="19"/>
      <c r="VMI21" s="20"/>
      <c r="VMJ21" s="21"/>
      <c r="VML21" s="19"/>
      <c r="VMM21" s="20"/>
      <c r="VMN21" s="21"/>
      <c r="VMP21" s="19"/>
      <c r="VMQ21" s="20"/>
      <c r="VMR21" s="21"/>
      <c r="VMT21" s="19"/>
      <c r="VMU21" s="20"/>
      <c r="VMV21" s="21"/>
      <c r="VMX21" s="19"/>
      <c r="VMY21" s="20"/>
      <c r="VMZ21" s="21"/>
      <c r="VNB21" s="19"/>
      <c r="VNC21" s="20"/>
      <c r="VND21" s="21"/>
      <c r="VNF21" s="19"/>
      <c r="VNG21" s="20"/>
      <c r="VNH21" s="21"/>
      <c r="VNJ21" s="19"/>
      <c r="VNK21" s="20"/>
      <c r="VNL21" s="21"/>
      <c r="VNN21" s="19"/>
      <c r="VNO21" s="20"/>
      <c r="VNP21" s="21"/>
      <c r="VNR21" s="19"/>
      <c r="VNS21" s="20"/>
      <c r="VNT21" s="21"/>
      <c r="VNV21" s="19"/>
      <c r="VNW21" s="20"/>
      <c r="VNX21" s="21"/>
      <c r="VNZ21" s="19"/>
      <c r="VOA21" s="20"/>
      <c r="VOB21" s="21"/>
      <c r="VOD21" s="19"/>
      <c r="VOE21" s="20"/>
      <c r="VOF21" s="21"/>
      <c r="VOH21" s="19"/>
      <c r="VOI21" s="20"/>
      <c r="VOJ21" s="21"/>
      <c r="VOL21" s="19"/>
      <c r="VOM21" s="20"/>
      <c r="VON21" s="21"/>
      <c r="VOP21" s="19"/>
      <c r="VOQ21" s="20"/>
      <c r="VOR21" s="21"/>
      <c r="VOT21" s="19"/>
      <c r="VOU21" s="20"/>
      <c r="VOV21" s="21"/>
      <c r="VOX21" s="19"/>
      <c r="VOY21" s="20"/>
      <c r="VOZ21" s="21"/>
      <c r="VPB21" s="19"/>
      <c r="VPC21" s="20"/>
      <c r="VPD21" s="21"/>
      <c r="VPF21" s="19"/>
      <c r="VPG21" s="20"/>
      <c r="VPH21" s="21"/>
      <c r="VPJ21" s="19"/>
      <c r="VPK21" s="20"/>
      <c r="VPL21" s="21"/>
      <c r="VPN21" s="19"/>
      <c r="VPO21" s="20"/>
      <c r="VPP21" s="21"/>
      <c r="VPR21" s="19"/>
      <c r="VPS21" s="20"/>
      <c r="VPT21" s="21"/>
      <c r="VPV21" s="19"/>
      <c r="VPW21" s="20"/>
      <c r="VPX21" s="21"/>
      <c r="VPZ21" s="19"/>
      <c r="VQA21" s="20"/>
      <c r="VQB21" s="21"/>
      <c r="VQD21" s="19"/>
      <c r="VQE21" s="20"/>
      <c r="VQF21" s="21"/>
      <c r="VQH21" s="19"/>
      <c r="VQI21" s="20"/>
      <c r="VQJ21" s="21"/>
      <c r="VQL21" s="19"/>
      <c r="VQM21" s="20"/>
      <c r="VQN21" s="21"/>
      <c r="VQP21" s="19"/>
      <c r="VQQ21" s="20"/>
      <c r="VQR21" s="21"/>
      <c r="VQT21" s="19"/>
      <c r="VQU21" s="20"/>
      <c r="VQV21" s="21"/>
      <c r="VQX21" s="19"/>
      <c r="VQY21" s="20"/>
      <c r="VQZ21" s="21"/>
      <c r="VRB21" s="19"/>
      <c r="VRC21" s="20"/>
      <c r="VRD21" s="21"/>
      <c r="VRF21" s="19"/>
      <c r="VRG21" s="20"/>
      <c r="VRH21" s="21"/>
      <c r="VRJ21" s="19"/>
      <c r="VRK21" s="20"/>
      <c r="VRL21" s="21"/>
      <c r="VRN21" s="19"/>
      <c r="VRO21" s="20"/>
      <c r="VRP21" s="21"/>
      <c r="VRR21" s="19"/>
      <c r="VRS21" s="20"/>
      <c r="VRT21" s="21"/>
      <c r="VRV21" s="19"/>
      <c r="VRW21" s="20"/>
      <c r="VRX21" s="21"/>
      <c r="VRZ21" s="19"/>
      <c r="VSA21" s="20"/>
      <c r="VSB21" s="21"/>
      <c r="VSD21" s="19"/>
      <c r="VSE21" s="20"/>
      <c r="VSF21" s="21"/>
      <c r="VSH21" s="19"/>
      <c r="VSI21" s="20"/>
      <c r="VSJ21" s="21"/>
      <c r="VSL21" s="19"/>
      <c r="VSM21" s="20"/>
      <c r="VSN21" s="21"/>
      <c r="VSP21" s="19"/>
      <c r="VSQ21" s="20"/>
      <c r="VSR21" s="21"/>
      <c r="VST21" s="19"/>
      <c r="VSU21" s="20"/>
      <c r="VSV21" s="21"/>
      <c r="VSX21" s="19"/>
      <c r="VSY21" s="20"/>
      <c r="VSZ21" s="21"/>
      <c r="VTB21" s="19"/>
      <c r="VTC21" s="20"/>
      <c r="VTD21" s="21"/>
      <c r="VTF21" s="19"/>
      <c r="VTG21" s="20"/>
      <c r="VTH21" s="21"/>
      <c r="VTJ21" s="19"/>
      <c r="VTK21" s="20"/>
      <c r="VTL21" s="21"/>
      <c r="VTN21" s="19"/>
      <c r="VTO21" s="20"/>
      <c r="VTP21" s="21"/>
      <c r="VTR21" s="19"/>
      <c r="VTS21" s="20"/>
      <c r="VTT21" s="21"/>
      <c r="VTV21" s="19"/>
      <c r="VTW21" s="20"/>
      <c r="VTX21" s="21"/>
      <c r="VTZ21" s="19"/>
      <c r="VUA21" s="20"/>
      <c r="VUB21" s="21"/>
      <c r="VUD21" s="19"/>
      <c r="VUE21" s="20"/>
      <c r="VUF21" s="21"/>
      <c r="VUH21" s="19"/>
      <c r="VUI21" s="20"/>
      <c r="VUJ21" s="21"/>
      <c r="VUL21" s="19"/>
      <c r="VUM21" s="20"/>
      <c r="VUN21" s="21"/>
      <c r="VUP21" s="19"/>
      <c r="VUQ21" s="20"/>
      <c r="VUR21" s="21"/>
      <c r="VUT21" s="19"/>
      <c r="VUU21" s="20"/>
      <c r="VUV21" s="21"/>
      <c r="VUX21" s="19"/>
      <c r="VUY21" s="20"/>
      <c r="VUZ21" s="21"/>
      <c r="VVB21" s="19"/>
      <c r="VVC21" s="20"/>
      <c r="VVD21" s="21"/>
      <c r="VVF21" s="19"/>
      <c r="VVG21" s="20"/>
      <c r="VVH21" s="21"/>
      <c r="VVJ21" s="19"/>
      <c r="VVK21" s="20"/>
      <c r="VVL21" s="21"/>
      <c r="VVN21" s="19"/>
      <c r="VVO21" s="20"/>
      <c r="VVP21" s="21"/>
      <c r="VVR21" s="19"/>
      <c r="VVS21" s="20"/>
      <c r="VVT21" s="21"/>
      <c r="VVV21" s="19"/>
      <c r="VVW21" s="20"/>
      <c r="VVX21" s="21"/>
      <c r="VVZ21" s="19"/>
      <c r="VWA21" s="20"/>
      <c r="VWB21" s="21"/>
      <c r="VWD21" s="19"/>
      <c r="VWE21" s="20"/>
      <c r="VWF21" s="21"/>
      <c r="VWH21" s="19"/>
      <c r="VWI21" s="20"/>
      <c r="VWJ21" s="21"/>
      <c r="VWL21" s="19"/>
      <c r="VWM21" s="20"/>
      <c r="VWN21" s="21"/>
      <c r="VWP21" s="19"/>
      <c r="VWQ21" s="20"/>
      <c r="VWR21" s="21"/>
      <c r="VWT21" s="19"/>
      <c r="VWU21" s="20"/>
      <c r="VWV21" s="21"/>
      <c r="VWX21" s="19"/>
      <c r="VWY21" s="20"/>
      <c r="VWZ21" s="21"/>
      <c r="VXB21" s="19"/>
      <c r="VXC21" s="20"/>
      <c r="VXD21" s="21"/>
      <c r="VXF21" s="19"/>
      <c r="VXG21" s="20"/>
      <c r="VXH21" s="21"/>
      <c r="VXJ21" s="19"/>
      <c r="VXK21" s="20"/>
      <c r="VXL21" s="21"/>
      <c r="VXN21" s="19"/>
      <c r="VXO21" s="20"/>
      <c r="VXP21" s="21"/>
      <c r="VXR21" s="19"/>
      <c r="VXS21" s="20"/>
      <c r="VXT21" s="21"/>
      <c r="VXV21" s="19"/>
      <c r="VXW21" s="20"/>
      <c r="VXX21" s="21"/>
      <c r="VXZ21" s="19"/>
      <c r="VYA21" s="20"/>
      <c r="VYB21" s="21"/>
      <c r="VYD21" s="19"/>
      <c r="VYE21" s="20"/>
      <c r="VYF21" s="21"/>
      <c r="VYH21" s="19"/>
      <c r="VYI21" s="20"/>
      <c r="VYJ21" s="21"/>
      <c r="VYL21" s="19"/>
      <c r="VYM21" s="20"/>
      <c r="VYN21" s="21"/>
      <c r="VYP21" s="19"/>
      <c r="VYQ21" s="20"/>
      <c r="VYR21" s="21"/>
      <c r="VYT21" s="19"/>
      <c r="VYU21" s="20"/>
      <c r="VYV21" s="21"/>
      <c r="VYX21" s="19"/>
      <c r="VYY21" s="20"/>
      <c r="VYZ21" s="21"/>
      <c r="VZB21" s="19"/>
      <c r="VZC21" s="20"/>
      <c r="VZD21" s="21"/>
      <c r="VZF21" s="19"/>
      <c r="VZG21" s="20"/>
      <c r="VZH21" s="21"/>
      <c r="VZJ21" s="19"/>
      <c r="VZK21" s="20"/>
      <c r="VZL21" s="21"/>
      <c r="VZN21" s="19"/>
      <c r="VZO21" s="20"/>
      <c r="VZP21" s="21"/>
      <c r="VZR21" s="19"/>
      <c r="VZS21" s="20"/>
      <c r="VZT21" s="21"/>
      <c r="VZV21" s="19"/>
      <c r="VZW21" s="20"/>
      <c r="VZX21" s="21"/>
      <c r="VZZ21" s="19"/>
      <c r="WAA21" s="20"/>
      <c r="WAB21" s="21"/>
      <c r="WAD21" s="19"/>
      <c r="WAE21" s="20"/>
      <c r="WAF21" s="21"/>
      <c r="WAH21" s="19"/>
      <c r="WAI21" s="20"/>
      <c r="WAJ21" s="21"/>
      <c r="WAL21" s="19"/>
      <c r="WAM21" s="20"/>
      <c r="WAN21" s="21"/>
      <c r="WAP21" s="19"/>
      <c r="WAQ21" s="20"/>
      <c r="WAR21" s="21"/>
      <c r="WAT21" s="19"/>
      <c r="WAU21" s="20"/>
      <c r="WAV21" s="21"/>
      <c r="WAX21" s="19"/>
      <c r="WAY21" s="20"/>
      <c r="WAZ21" s="21"/>
      <c r="WBB21" s="19"/>
      <c r="WBC21" s="20"/>
      <c r="WBD21" s="21"/>
      <c r="WBF21" s="19"/>
      <c r="WBG21" s="20"/>
      <c r="WBH21" s="21"/>
      <c r="WBJ21" s="19"/>
      <c r="WBK21" s="20"/>
      <c r="WBL21" s="21"/>
      <c r="WBN21" s="19"/>
      <c r="WBO21" s="20"/>
      <c r="WBP21" s="21"/>
      <c r="WBR21" s="19"/>
      <c r="WBS21" s="20"/>
      <c r="WBT21" s="21"/>
      <c r="WBV21" s="19"/>
      <c r="WBW21" s="20"/>
      <c r="WBX21" s="21"/>
      <c r="WBZ21" s="19"/>
      <c r="WCA21" s="20"/>
      <c r="WCB21" s="21"/>
      <c r="WCD21" s="19"/>
      <c r="WCE21" s="20"/>
      <c r="WCF21" s="21"/>
      <c r="WCH21" s="19"/>
      <c r="WCI21" s="20"/>
      <c r="WCJ21" s="21"/>
      <c r="WCL21" s="19"/>
      <c r="WCM21" s="20"/>
      <c r="WCN21" s="21"/>
      <c r="WCP21" s="19"/>
      <c r="WCQ21" s="20"/>
      <c r="WCR21" s="21"/>
      <c r="WCT21" s="19"/>
      <c r="WCU21" s="20"/>
      <c r="WCV21" s="21"/>
      <c r="WCX21" s="19"/>
      <c r="WCY21" s="20"/>
      <c r="WCZ21" s="21"/>
      <c r="WDB21" s="19"/>
      <c r="WDC21" s="20"/>
      <c r="WDD21" s="21"/>
      <c r="WDF21" s="19"/>
      <c r="WDG21" s="20"/>
      <c r="WDH21" s="21"/>
      <c r="WDJ21" s="19"/>
      <c r="WDK21" s="20"/>
      <c r="WDL21" s="21"/>
      <c r="WDN21" s="19"/>
      <c r="WDO21" s="20"/>
      <c r="WDP21" s="21"/>
      <c r="WDR21" s="19"/>
      <c r="WDS21" s="20"/>
      <c r="WDT21" s="21"/>
      <c r="WDV21" s="19"/>
      <c r="WDW21" s="20"/>
      <c r="WDX21" s="21"/>
      <c r="WDZ21" s="19"/>
      <c r="WEA21" s="20"/>
      <c r="WEB21" s="21"/>
      <c r="WED21" s="19"/>
      <c r="WEE21" s="20"/>
      <c r="WEF21" s="21"/>
      <c r="WEH21" s="19"/>
      <c r="WEI21" s="20"/>
      <c r="WEJ21" s="21"/>
      <c r="WEL21" s="19"/>
      <c r="WEM21" s="20"/>
      <c r="WEN21" s="21"/>
      <c r="WEP21" s="19"/>
      <c r="WEQ21" s="20"/>
      <c r="WER21" s="21"/>
      <c r="WET21" s="19"/>
      <c r="WEU21" s="20"/>
      <c r="WEV21" s="21"/>
      <c r="WEX21" s="19"/>
      <c r="WEY21" s="20"/>
      <c r="WEZ21" s="21"/>
      <c r="WFB21" s="19"/>
      <c r="WFC21" s="20"/>
      <c r="WFD21" s="21"/>
      <c r="WFF21" s="19"/>
      <c r="WFG21" s="20"/>
      <c r="WFH21" s="21"/>
      <c r="WFJ21" s="19"/>
      <c r="WFK21" s="20"/>
      <c r="WFL21" s="21"/>
      <c r="WFN21" s="19"/>
      <c r="WFO21" s="20"/>
      <c r="WFP21" s="21"/>
      <c r="WFR21" s="19"/>
      <c r="WFS21" s="20"/>
      <c r="WFT21" s="21"/>
      <c r="WFV21" s="19"/>
      <c r="WFW21" s="20"/>
      <c r="WFX21" s="21"/>
      <c r="WFZ21" s="19"/>
      <c r="WGA21" s="20"/>
      <c r="WGB21" s="21"/>
      <c r="WGD21" s="19"/>
      <c r="WGE21" s="20"/>
      <c r="WGF21" s="21"/>
      <c r="WGH21" s="19"/>
      <c r="WGI21" s="20"/>
      <c r="WGJ21" s="21"/>
      <c r="WGL21" s="19"/>
      <c r="WGM21" s="20"/>
      <c r="WGN21" s="21"/>
      <c r="WGP21" s="19"/>
      <c r="WGQ21" s="20"/>
      <c r="WGR21" s="21"/>
      <c r="WGT21" s="19"/>
      <c r="WGU21" s="20"/>
      <c r="WGV21" s="21"/>
      <c r="WGX21" s="19"/>
      <c r="WGY21" s="20"/>
      <c r="WGZ21" s="21"/>
      <c r="WHB21" s="19"/>
      <c r="WHC21" s="20"/>
      <c r="WHD21" s="21"/>
      <c r="WHF21" s="19"/>
      <c r="WHG21" s="20"/>
      <c r="WHH21" s="21"/>
      <c r="WHJ21" s="19"/>
      <c r="WHK21" s="20"/>
      <c r="WHL21" s="21"/>
      <c r="WHN21" s="19"/>
      <c r="WHO21" s="20"/>
      <c r="WHP21" s="21"/>
      <c r="WHR21" s="19"/>
      <c r="WHS21" s="20"/>
      <c r="WHT21" s="21"/>
      <c r="WHV21" s="19"/>
      <c r="WHW21" s="20"/>
      <c r="WHX21" s="21"/>
      <c r="WHZ21" s="19"/>
      <c r="WIA21" s="20"/>
      <c r="WIB21" s="21"/>
      <c r="WID21" s="19"/>
      <c r="WIE21" s="20"/>
      <c r="WIF21" s="21"/>
      <c r="WIH21" s="19"/>
      <c r="WII21" s="20"/>
      <c r="WIJ21" s="21"/>
      <c r="WIL21" s="19"/>
      <c r="WIM21" s="20"/>
      <c r="WIN21" s="21"/>
      <c r="WIP21" s="19"/>
      <c r="WIQ21" s="20"/>
      <c r="WIR21" s="21"/>
      <c r="WIT21" s="19"/>
      <c r="WIU21" s="20"/>
      <c r="WIV21" s="21"/>
      <c r="WIX21" s="19"/>
      <c r="WIY21" s="20"/>
      <c r="WIZ21" s="21"/>
      <c r="WJB21" s="19"/>
      <c r="WJC21" s="20"/>
      <c r="WJD21" s="21"/>
      <c r="WJF21" s="19"/>
      <c r="WJG21" s="20"/>
      <c r="WJH21" s="21"/>
      <c r="WJJ21" s="19"/>
      <c r="WJK21" s="20"/>
      <c r="WJL21" s="21"/>
      <c r="WJN21" s="19"/>
      <c r="WJO21" s="20"/>
      <c r="WJP21" s="21"/>
      <c r="WJR21" s="19"/>
      <c r="WJS21" s="20"/>
      <c r="WJT21" s="21"/>
      <c r="WJV21" s="19"/>
      <c r="WJW21" s="20"/>
      <c r="WJX21" s="21"/>
      <c r="WJZ21" s="19"/>
      <c r="WKA21" s="20"/>
      <c r="WKB21" s="21"/>
      <c r="WKD21" s="19"/>
      <c r="WKE21" s="20"/>
      <c r="WKF21" s="21"/>
      <c r="WKH21" s="19"/>
      <c r="WKI21" s="20"/>
      <c r="WKJ21" s="21"/>
      <c r="WKL21" s="19"/>
      <c r="WKM21" s="20"/>
      <c r="WKN21" s="21"/>
      <c r="WKP21" s="19"/>
      <c r="WKQ21" s="20"/>
      <c r="WKR21" s="21"/>
      <c r="WKT21" s="19"/>
      <c r="WKU21" s="20"/>
      <c r="WKV21" s="21"/>
      <c r="WKX21" s="19"/>
      <c r="WKY21" s="20"/>
      <c r="WKZ21" s="21"/>
      <c r="WLB21" s="19"/>
      <c r="WLC21" s="20"/>
      <c r="WLD21" s="21"/>
      <c r="WLF21" s="19"/>
      <c r="WLG21" s="20"/>
      <c r="WLH21" s="21"/>
      <c r="WLJ21" s="19"/>
      <c r="WLK21" s="20"/>
      <c r="WLL21" s="21"/>
      <c r="WLN21" s="19"/>
      <c r="WLO21" s="20"/>
      <c r="WLP21" s="21"/>
      <c r="WLR21" s="19"/>
      <c r="WLS21" s="20"/>
      <c r="WLT21" s="21"/>
      <c r="WLV21" s="19"/>
      <c r="WLW21" s="20"/>
      <c r="WLX21" s="21"/>
      <c r="WLZ21" s="19"/>
      <c r="WMA21" s="20"/>
      <c r="WMB21" s="21"/>
      <c r="WMD21" s="19"/>
      <c r="WME21" s="20"/>
      <c r="WMF21" s="21"/>
      <c r="WMH21" s="19"/>
      <c r="WMI21" s="20"/>
      <c r="WMJ21" s="21"/>
      <c r="WML21" s="19"/>
      <c r="WMM21" s="20"/>
      <c r="WMN21" s="21"/>
      <c r="WMP21" s="19"/>
      <c r="WMQ21" s="20"/>
      <c r="WMR21" s="21"/>
      <c r="WMT21" s="19"/>
      <c r="WMU21" s="20"/>
      <c r="WMV21" s="21"/>
      <c r="WMX21" s="19"/>
      <c r="WMY21" s="20"/>
      <c r="WMZ21" s="21"/>
      <c r="WNB21" s="19"/>
      <c r="WNC21" s="20"/>
      <c r="WND21" s="21"/>
      <c r="WNF21" s="19"/>
      <c r="WNG21" s="20"/>
      <c r="WNH21" s="21"/>
      <c r="WNJ21" s="19"/>
      <c r="WNK21" s="20"/>
      <c r="WNL21" s="21"/>
      <c r="WNN21" s="19"/>
      <c r="WNO21" s="20"/>
      <c r="WNP21" s="21"/>
      <c r="WNR21" s="19"/>
      <c r="WNS21" s="20"/>
      <c r="WNT21" s="21"/>
      <c r="WNV21" s="19"/>
      <c r="WNW21" s="20"/>
      <c r="WNX21" s="21"/>
      <c r="WNZ21" s="19"/>
      <c r="WOA21" s="20"/>
      <c r="WOB21" s="21"/>
      <c r="WOD21" s="19"/>
      <c r="WOE21" s="20"/>
      <c r="WOF21" s="21"/>
      <c r="WOH21" s="19"/>
      <c r="WOI21" s="20"/>
      <c r="WOJ21" s="21"/>
      <c r="WOL21" s="19"/>
      <c r="WOM21" s="20"/>
      <c r="WON21" s="21"/>
      <c r="WOP21" s="19"/>
      <c r="WOQ21" s="20"/>
      <c r="WOR21" s="21"/>
      <c r="WOT21" s="19"/>
      <c r="WOU21" s="20"/>
      <c r="WOV21" s="21"/>
      <c r="WOX21" s="19"/>
      <c r="WOY21" s="20"/>
      <c r="WOZ21" s="21"/>
      <c r="WPB21" s="19"/>
      <c r="WPC21" s="20"/>
      <c r="WPD21" s="21"/>
      <c r="WPF21" s="19"/>
      <c r="WPG21" s="20"/>
      <c r="WPH21" s="21"/>
      <c r="WPJ21" s="19"/>
      <c r="WPK21" s="20"/>
      <c r="WPL21" s="21"/>
      <c r="WPN21" s="19"/>
      <c r="WPO21" s="20"/>
      <c r="WPP21" s="21"/>
      <c r="WPR21" s="19"/>
      <c r="WPS21" s="20"/>
      <c r="WPT21" s="21"/>
      <c r="WPV21" s="19"/>
      <c r="WPW21" s="20"/>
      <c r="WPX21" s="21"/>
      <c r="WPZ21" s="19"/>
      <c r="WQA21" s="20"/>
      <c r="WQB21" s="21"/>
      <c r="WQD21" s="19"/>
      <c r="WQE21" s="20"/>
      <c r="WQF21" s="21"/>
      <c r="WQH21" s="19"/>
      <c r="WQI21" s="20"/>
      <c r="WQJ21" s="21"/>
      <c r="WQL21" s="19"/>
      <c r="WQM21" s="20"/>
      <c r="WQN21" s="21"/>
      <c r="WQP21" s="19"/>
      <c r="WQQ21" s="20"/>
      <c r="WQR21" s="21"/>
      <c r="WQT21" s="19"/>
      <c r="WQU21" s="20"/>
      <c r="WQV21" s="21"/>
      <c r="WQX21" s="19"/>
      <c r="WQY21" s="20"/>
      <c r="WQZ21" s="21"/>
      <c r="WRB21" s="19"/>
      <c r="WRC21" s="20"/>
      <c r="WRD21" s="21"/>
      <c r="WRF21" s="19"/>
      <c r="WRG21" s="20"/>
      <c r="WRH21" s="21"/>
      <c r="WRJ21" s="19"/>
      <c r="WRK21" s="20"/>
      <c r="WRL21" s="21"/>
      <c r="WRN21" s="19"/>
      <c r="WRO21" s="20"/>
      <c r="WRP21" s="21"/>
      <c r="WRR21" s="19"/>
      <c r="WRS21" s="20"/>
      <c r="WRT21" s="21"/>
      <c r="WRV21" s="19"/>
      <c r="WRW21" s="20"/>
      <c r="WRX21" s="21"/>
      <c r="WRZ21" s="19"/>
      <c r="WSA21" s="20"/>
      <c r="WSB21" s="21"/>
      <c r="WSD21" s="19"/>
      <c r="WSE21" s="20"/>
      <c r="WSF21" s="21"/>
      <c r="WSH21" s="19"/>
      <c r="WSI21" s="20"/>
      <c r="WSJ21" s="21"/>
      <c r="WSL21" s="19"/>
      <c r="WSM21" s="20"/>
      <c r="WSN21" s="21"/>
      <c r="WSP21" s="19"/>
      <c r="WSQ21" s="20"/>
      <c r="WSR21" s="21"/>
      <c r="WST21" s="19"/>
      <c r="WSU21" s="20"/>
      <c r="WSV21" s="21"/>
      <c r="WSX21" s="19"/>
      <c r="WSY21" s="20"/>
      <c r="WSZ21" s="21"/>
      <c r="WTB21" s="19"/>
      <c r="WTC21" s="20"/>
      <c r="WTD21" s="21"/>
      <c r="WTF21" s="19"/>
      <c r="WTG21" s="20"/>
      <c r="WTH21" s="21"/>
      <c r="WTJ21" s="19"/>
      <c r="WTK21" s="20"/>
      <c r="WTL21" s="21"/>
      <c r="WTN21" s="19"/>
      <c r="WTO21" s="20"/>
      <c r="WTP21" s="21"/>
      <c r="WTR21" s="19"/>
      <c r="WTS21" s="20"/>
      <c r="WTT21" s="21"/>
      <c r="WTV21" s="19"/>
      <c r="WTW21" s="20"/>
      <c r="WTX21" s="21"/>
      <c r="WTZ21" s="19"/>
      <c r="WUA21" s="20"/>
      <c r="WUB21" s="21"/>
      <c r="WUD21" s="19"/>
      <c r="WUE21" s="20"/>
      <c r="WUF21" s="21"/>
      <c r="WUH21" s="19"/>
      <c r="WUI21" s="20"/>
      <c r="WUJ21" s="21"/>
      <c r="WUL21" s="19"/>
      <c r="WUM21" s="20"/>
      <c r="WUN21" s="21"/>
      <c r="WUP21" s="19"/>
      <c r="WUQ21" s="20"/>
      <c r="WUR21" s="21"/>
      <c r="WUT21" s="19"/>
      <c r="WUU21" s="20"/>
      <c r="WUV21" s="21"/>
      <c r="WUX21" s="19"/>
      <c r="WUY21" s="20"/>
      <c r="WUZ21" s="21"/>
      <c r="WVB21" s="19"/>
      <c r="WVC21" s="20"/>
      <c r="WVD21" s="21"/>
      <c r="WVF21" s="19"/>
      <c r="WVG21" s="20"/>
      <c r="WVH21" s="21"/>
      <c r="WVJ21" s="19"/>
      <c r="WVK21" s="20"/>
      <c r="WVL21" s="21"/>
      <c r="WVN21" s="19"/>
      <c r="WVO21" s="20"/>
      <c r="WVP21" s="21"/>
      <c r="WVR21" s="19"/>
      <c r="WVS21" s="20"/>
      <c r="WVT21" s="21"/>
      <c r="WVV21" s="19"/>
      <c r="WVW21" s="20"/>
      <c r="WVX21" s="21"/>
      <c r="WVZ21" s="19"/>
      <c r="WWA21" s="20"/>
      <c r="WWB21" s="21"/>
      <c r="WWD21" s="19"/>
      <c r="WWE21" s="20"/>
      <c r="WWF21" s="21"/>
      <c r="WWH21" s="19"/>
      <c r="WWI21" s="20"/>
      <c r="WWJ21" s="21"/>
      <c r="WWL21" s="19"/>
      <c r="WWM21" s="20"/>
      <c r="WWN21" s="21"/>
      <c r="WWP21" s="19"/>
      <c r="WWQ21" s="20"/>
      <c r="WWR21" s="21"/>
      <c r="WWT21" s="19"/>
      <c r="WWU21" s="20"/>
      <c r="WWV21" s="21"/>
      <c r="WWX21" s="19"/>
      <c r="WWY21" s="20"/>
      <c r="WWZ21" s="21"/>
      <c r="WXB21" s="19"/>
      <c r="WXC21" s="20"/>
      <c r="WXD21" s="21"/>
      <c r="WXF21" s="19"/>
      <c r="WXG21" s="20"/>
      <c r="WXH21" s="21"/>
      <c r="WXJ21" s="19"/>
      <c r="WXK21" s="20"/>
      <c r="WXL21" s="21"/>
      <c r="WXN21" s="19"/>
      <c r="WXO21" s="20"/>
      <c r="WXP21" s="21"/>
      <c r="WXR21" s="19"/>
      <c r="WXS21" s="20"/>
      <c r="WXT21" s="21"/>
      <c r="WXV21" s="19"/>
      <c r="WXW21" s="20"/>
      <c r="WXX21" s="21"/>
      <c r="WXZ21" s="19"/>
      <c r="WYA21" s="20"/>
      <c r="WYB21" s="21"/>
      <c r="WYD21" s="19"/>
      <c r="WYE21" s="20"/>
      <c r="WYF21" s="21"/>
      <c r="WYH21" s="19"/>
      <c r="WYI21" s="20"/>
      <c r="WYJ21" s="21"/>
      <c r="WYL21" s="19"/>
      <c r="WYM21" s="20"/>
      <c r="WYN21" s="21"/>
      <c r="WYP21" s="19"/>
      <c r="WYQ21" s="20"/>
      <c r="WYR21" s="21"/>
      <c r="WYT21" s="19"/>
      <c r="WYU21" s="20"/>
      <c r="WYV21" s="21"/>
      <c r="WYX21" s="19"/>
      <c r="WYY21" s="20"/>
      <c r="WYZ21" s="21"/>
      <c r="WZB21" s="19"/>
      <c r="WZC21" s="20"/>
      <c r="WZD21" s="21"/>
      <c r="WZF21" s="19"/>
      <c r="WZG21" s="20"/>
      <c r="WZH21" s="21"/>
      <c r="WZJ21" s="19"/>
      <c r="WZK21" s="20"/>
      <c r="WZL21" s="21"/>
      <c r="WZN21" s="19"/>
      <c r="WZO21" s="20"/>
      <c r="WZP21" s="21"/>
      <c r="WZR21" s="19"/>
      <c r="WZS21" s="20"/>
      <c r="WZT21" s="21"/>
      <c r="WZV21" s="19"/>
      <c r="WZW21" s="20"/>
      <c r="WZX21" s="21"/>
      <c r="WZZ21" s="19"/>
      <c r="XAA21" s="20"/>
      <c r="XAB21" s="21"/>
      <c r="XAD21" s="19"/>
      <c r="XAE21" s="20"/>
      <c r="XAF21" s="21"/>
      <c r="XAH21" s="19"/>
      <c r="XAI21" s="20"/>
      <c r="XAJ21" s="21"/>
      <c r="XAL21" s="19"/>
      <c r="XAM21" s="20"/>
      <c r="XAN21" s="21"/>
      <c r="XAP21" s="19"/>
      <c r="XAQ21" s="20"/>
      <c r="XAR21" s="21"/>
      <c r="XAT21" s="19"/>
      <c r="XAU21" s="20"/>
      <c r="XAV21" s="21"/>
      <c r="XAX21" s="19"/>
      <c r="XAY21" s="20"/>
      <c r="XAZ21" s="21"/>
      <c r="XBB21" s="19"/>
      <c r="XBC21" s="20"/>
      <c r="XBD21" s="21"/>
      <c r="XBF21" s="19"/>
      <c r="XBG21" s="20"/>
      <c r="XBH21" s="21"/>
      <c r="XBJ21" s="19"/>
      <c r="XBK21" s="20"/>
      <c r="XBL21" s="21"/>
      <c r="XBN21" s="19"/>
      <c r="XBO21" s="20"/>
      <c r="XBP21" s="21"/>
      <c r="XBR21" s="19"/>
      <c r="XBS21" s="20"/>
      <c r="XBT21" s="21"/>
      <c r="XBV21" s="19"/>
      <c r="XBW21" s="20"/>
      <c r="XBX21" s="21"/>
      <c r="XBZ21" s="19"/>
      <c r="XCA21" s="20"/>
      <c r="XCB21" s="21"/>
      <c r="XCD21" s="19"/>
      <c r="XCE21" s="20"/>
      <c r="XCF21" s="21"/>
      <c r="XCH21" s="19"/>
      <c r="XCI21" s="20"/>
      <c r="XCJ21" s="21"/>
      <c r="XCL21" s="19"/>
      <c r="XCM21" s="20"/>
      <c r="XCN21" s="21"/>
      <c r="XCP21" s="19"/>
      <c r="XCQ21" s="20"/>
      <c r="XCR21" s="21"/>
      <c r="XCT21" s="19"/>
      <c r="XCU21" s="20"/>
      <c r="XCV21" s="21"/>
      <c r="XCX21" s="19"/>
      <c r="XCY21" s="20"/>
      <c r="XCZ21" s="21"/>
      <c r="XDB21" s="19"/>
      <c r="XDC21" s="20"/>
      <c r="XDD21" s="21"/>
      <c r="XDF21" s="19"/>
      <c r="XDG21" s="20"/>
      <c r="XDH21" s="21"/>
      <c r="XDJ21" s="19"/>
      <c r="XDK21" s="20"/>
      <c r="XDL21" s="21"/>
      <c r="XDN21" s="19"/>
      <c r="XDO21" s="20"/>
      <c r="XDP21" s="21"/>
      <c r="XDR21" s="19"/>
      <c r="XDS21" s="20"/>
      <c r="XDT21" s="21"/>
      <c r="XDV21" s="19"/>
      <c r="XDW21" s="20"/>
      <c r="XDX21" s="21"/>
      <c r="XDZ21" s="19"/>
      <c r="XEA21" s="20"/>
      <c r="XEB21" s="21"/>
      <c r="XED21" s="19"/>
      <c r="XEE21" s="20"/>
      <c r="XEF21" s="21"/>
      <c r="XEH21" s="19"/>
      <c r="XEI21" s="20"/>
      <c r="XEJ21" s="21"/>
      <c r="XEL21" s="19"/>
      <c r="XEM21" s="20"/>
      <c r="XEN21" s="21"/>
      <c r="XEP21" s="19"/>
      <c r="XEQ21" s="20"/>
      <c r="XER21" s="21"/>
    </row>
    <row r="22" spans="1:1024 1026:2048 2050:3072 3074:4096 4098:5120 5122:6144 6146:7168 7170:8192 8194:9216 9218:10240 10242:11264 11266:12288 12290:13312 13314:14336 14338:15360 15362:16372" ht="15" customHeight="1">
      <c r="B22" s="224">
        <v>7</v>
      </c>
      <c r="C22" s="18" t="s">
        <v>147</v>
      </c>
      <c r="D22" s="13" t="s">
        <v>148</v>
      </c>
      <c r="E22" s="276" t="s">
        <v>149</v>
      </c>
      <c r="F22" s="287">
        <v>166</v>
      </c>
      <c r="G22" s="280" t="s">
        <v>312</v>
      </c>
    </row>
    <row r="23" spans="1:1024 1026:2048 2050:3072 3074:4096 4098:5120 5122:6144 6146:7168 7170:8192 8194:9216 9218:10240 10242:11264 11266:12288 12290:13312 13314:14336 14338:15360 15362:16372" ht="15" customHeight="1">
      <c r="B23" s="224">
        <v>8</v>
      </c>
      <c r="C23" s="18" t="s">
        <v>150</v>
      </c>
      <c r="D23" s="259" t="s">
        <v>151</v>
      </c>
      <c r="E23" s="297" t="s">
        <v>152</v>
      </c>
      <c r="F23" s="287" t="s">
        <v>312</v>
      </c>
      <c r="G23" s="280" t="s">
        <v>312</v>
      </c>
    </row>
    <row r="24" spans="1:1024 1026:2048 2050:3072 3074:4096 4098:5120 5122:6144 6146:7168 7170:8192 8194:9216 9218:10240 10242:11264 11266:12288 12290:13312 13314:14336 14338:15360 15362:16372" ht="15" customHeight="1">
      <c r="B24" s="224">
        <v>9</v>
      </c>
      <c r="C24" s="18" t="s">
        <v>153</v>
      </c>
      <c r="D24" s="13" t="s">
        <v>154</v>
      </c>
      <c r="E24" s="276" t="s">
        <v>241</v>
      </c>
      <c r="F24" s="287">
        <v>1492</v>
      </c>
      <c r="G24" s="280">
        <v>1390</v>
      </c>
    </row>
    <row r="25" spans="1:1024 1026:2048 2050:3072 3074:4096 4098:5120 5122:6144 6146:7168 7170:8192 8194:9216 9218:10240 10242:11264 11266:12288 12290:13312 13314:14336 14338:15360 15362:16372">
      <c r="B25" s="224">
        <v>10</v>
      </c>
      <c r="C25" s="18" t="s">
        <v>155</v>
      </c>
      <c r="D25" s="13" t="s">
        <v>156</v>
      </c>
      <c r="E25" s="276" t="s">
        <v>143</v>
      </c>
      <c r="F25" s="287" t="s">
        <v>336</v>
      </c>
      <c r="G25" s="280" t="s">
        <v>312</v>
      </c>
    </row>
    <row r="26" spans="1:1024 1026:2048 2050:3072 3074:4096 4098:5120 5122:6144 6146:7168 7170:8192 8194:9216 9218:10240 10242:11264 11266:12288 12290:13312 13314:14336 14338:15360 15362:16372">
      <c r="B26" s="224">
        <v>11</v>
      </c>
      <c r="C26" s="18" t="s">
        <v>157</v>
      </c>
      <c r="D26" s="13" t="s">
        <v>158</v>
      </c>
      <c r="E26" s="276" t="s">
        <v>241</v>
      </c>
      <c r="F26" s="287">
        <v>1330</v>
      </c>
      <c r="G26" s="280">
        <v>1143</v>
      </c>
    </row>
    <row r="27" spans="1:1024 1026:2048 2050:3072 3074:4096 4098:5120 5122:6144 6146:7168 7170:8192 8194:9216 9218:10240 10242:11264 11266:12288 12290:13312 13314:14336 14338:15360 15362:16372">
      <c r="B27" s="224">
        <v>12</v>
      </c>
      <c r="C27" s="18" t="s">
        <v>159</v>
      </c>
      <c r="D27" s="259" t="s">
        <v>148</v>
      </c>
      <c r="E27" s="297" t="s">
        <v>149</v>
      </c>
      <c r="F27" s="287" t="s">
        <v>312</v>
      </c>
      <c r="G27" s="280" t="s">
        <v>312</v>
      </c>
    </row>
    <row r="28" spans="1:1024 1026:2048 2050:3072 3074:4096 4098:5120 5122:6144 6146:7168 7170:8192 8194:9216 9218:10240 10242:11264 11266:12288 12290:13312 13314:14336 14338:15360 15362:16372">
      <c r="B28" s="224">
        <v>13</v>
      </c>
      <c r="C28" s="18" t="s">
        <v>160</v>
      </c>
      <c r="D28" s="259" t="s">
        <v>161</v>
      </c>
      <c r="E28" s="297" t="s">
        <v>65</v>
      </c>
      <c r="F28" s="287" t="s">
        <v>312</v>
      </c>
      <c r="G28" s="280" t="s">
        <v>312</v>
      </c>
    </row>
    <row r="29" spans="1:1024 1026:2048 2050:3072 3074:4096 4098:5120 5122:6144 6146:7168 7170:8192 8194:9216 9218:10240 10242:11264 11266:12288 12290:13312 13314:14336 14338:15360 15362:16372">
      <c r="B29" s="224">
        <v>14</v>
      </c>
      <c r="C29" s="18" t="s">
        <v>162</v>
      </c>
      <c r="D29" s="13" t="s">
        <v>163</v>
      </c>
      <c r="E29" s="276" t="s">
        <v>149</v>
      </c>
      <c r="F29" s="287">
        <v>1554</v>
      </c>
      <c r="G29" s="280">
        <v>803</v>
      </c>
    </row>
    <row r="30" spans="1:1024 1026:2048 2050:3072 3074:4096 4098:5120 5122:6144 6146:7168 7170:8192 8194:9216 9218:10240 10242:11264 11266:12288 12290:13312 13314:14336 14338:15360 15362:16372">
      <c r="B30" s="224">
        <v>15</v>
      </c>
      <c r="C30" s="16" t="s">
        <v>164</v>
      </c>
      <c r="D30" s="12" t="s">
        <v>141</v>
      </c>
      <c r="E30" s="298" t="s">
        <v>32</v>
      </c>
      <c r="F30" s="288">
        <v>1323</v>
      </c>
      <c r="G30" s="281" t="s">
        <v>312</v>
      </c>
    </row>
    <row r="31" spans="1:1024 1026:2048 2050:3072 3074:4096 4098:5120 5122:6144 6146:7168 7170:8192 8194:9216 9218:10240 10242:11264 11266:12288 12290:13312 13314:14336 14338:15360 15362:16372">
      <c r="B31" s="224">
        <v>16</v>
      </c>
      <c r="C31" s="13" t="s">
        <v>165</v>
      </c>
      <c r="D31" s="13" t="s">
        <v>166</v>
      </c>
      <c r="E31" s="299" t="s">
        <v>167</v>
      </c>
      <c r="F31" s="289">
        <v>1032</v>
      </c>
      <c r="G31" s="282">
        <v>1010</v>
      </c>
    </row>
    <row r="32" spans="1:1024 1026:2048 2050:3072 3074:4096 4098:5120 5122:6144 6146:7168 7170:8192 8194:9216 9218:10240 10242:11264 11266:12288 12290:13312 13314:14336 14338:15360 15362:16372">
      <c r="B32" s="224">
        <v>17</v>
      </c>
      <c r="C32" s="18" t="s">
        <v>168</v>
      </c>
      <c r="D32" s="13" t="s">
        <v>169</v>
      </c>
      <c r="E32" s="276" t="s">
        <v>170</v>
      </c>
      <c r="F32" s="287" t="s">
        <v>336</v>
      </c>
      <c r="G32" s="280" t="s">
        <v>312</v>
      </c>
    </row>
    <row r="33" spans="2:7">
      <c r="B33" s="224">
        <v>18</v>
      </c>
      <c r="C33" s="17" t="s">
        <v>171</v>
      </c>
      <c r="D33" s="13" t="s">
        <v>172</v>
      </c>
      <c r="E33" s="276" t="s">
        <v>173</v>
      </c>
      <c r="F33" s="287" t="s">
        <v>312</v>
      </c>
      <c r="G33" s="280" t="s">
        <v>312</v>
      </c>
    </row>
    <row r="34" spans="2:7">
      <c r="B34" s="224">
        <v>19</v>
      </c>
      <c r="C34" s="18" t="s">
        <v>174</v>
      </c>
      <c r="D34" s="13" t="s">
        <v>175</v>
      </c>
      <c r="E34" s="276" t="s">
        <v>152</v>
      </c>
      <c r="F34" s="288">
        <v>1247</v>
      </c>
      <c r="G34" s="281" t="s">
        <v>312</v>
      </c>
    </row>
    <row r="35" spans="2:7">
      <c r="B35" s="224">
        <v>20</v>
      </c>
      <c r="C35" s="18" t="s">
        <v>176</v>
      </c>
      <c r="D35" s="13" t="s">
        <v>177</v>
      </c>
      <c r="E35" s="276" t="s">
        <v>149</v>
      </c>
      <c r="F35" s="286" t="s">
        <v>336</v>
      </c>
      <c r="G35" s="279" t="s">
        <v>312</v>
      </c>
    </row>
    <row r="36" spans="2:7">
      <c r="B36" s="224">
        <v>21</v>
      </c>
      <c r="C36" s="18" t="s">
        <v>178</v>
      </c>
      <c r="D36" s="13" t="s">
        <v>179</v>
      </c>
      <c r="E36" s="276" t="s">
        <v>180</v>
      </c>
      <c r="F36" s="287" t="s">
        <v>312</v>
      </c>
      <c r="G36" s="280" t="s">
        <v>312</v>
      </c>
    </row>
    <row r="37" spans="2:7">
      <c r="B37" s="224">
        <v>22</v>
      </c>
      <c r="C37" s="18" t="s">
        <v>181</v>
      </c>
      <c r="D37" s="13" t="s">
        <v>182</v>
      </c>
      <c r="E37" s="276" t="s">
        <v>183</v>
      </c>
      <c r="F37" s="287" t="s">
        <v>312</v>
      </c>
      <c r="G37" s="280" t="s">
        <v>312</v>
      </c>
    </row>
    <row r="38" spans="2:7">
      <c r="B38" s="224">
        <v>23</v>
      </c>
      <c r="C38" s="18" t="s">
        <v>184</v>
      </c>
      <c r="D38" s="259" t="s">
        <v>185</v>
      </c>
      <c r="E38" s="297" t="s">
        <v>186</v>
      </c>
      <c r="F38" s="287" t="s">
        <v>312</v>
      </c>
      <c r="G38" s="280" t="s">
        <v>312</v>
      </c>
    </row>
    <row r="39" spans="2:7">
      <c r="B39" s="224">
        <v>24</v>
      </c>
      <c r="C39" s="18" t="s">
        <v>187</v>
      </c>
      <c r="D39" s="13" t="s">
        <v>188</v>
      </c>
      <c r="E39" s="297" t="s">
        <v>186</v>
      </c>
      <c r="F39" s="287" t="s">
        <v>312</v>
      </c>
      <c r="G39" s="280" t="s">
        <v>312</v>
      </c>
    </row>
    <row r="40" spans="2:7">
      <c r="B40" s="224">
        <v>25</v>
      </c>
      <c r="C40" s="18" t="s">
        <v>189</v>
      </c>
      <c r="D40" s="12" t="s">
        <v>190</v>
      </c>
      <c r="E40" s="298" t="s">
        <v>180</v>
      </c>
      <c r="F40" s="287" t="s">
        <v>312</v>
      </c>
      <c r="G40" s="280" t="s">
        <v>312</v>
      </c>
    </row>
    <row r="41" spans="2:7">
      <c r="B41" s="224">
        <v>26</v>
      </c>
      <c r="C41" s="18" t="s">
        <v>440</v>
      </c>
      <c r="D41" s="13" t="s">
        <v>191</v>
      </c>
      <c r="E41" s="276" t="s">
        <v>192</v>
      </c>
      <c r="F41" s="287" t="s">
        <v>312</v>
      </c>
      <c r="G41" s="280" t="s">
        <v>312</v>
      </c>
    </row>
    <row r="42" spans="2:7">
      <c r="B42" s="224">
        <v>27</v>
      </c>
      <c r="C42" s="18" t="s">
        <v>193</v>
      </c>
      <c r="D42" s="13" t="s">
        <v>194</v>
      </c>
      <c r="E42" s="276" t="s">
        <v>152</v>
      </c>
      <c r="F42" s="289">
        <v>624</v>
      </c>
      <c r="G42" s="280" t="s">
        <v>312</v>
      </c>
    </row>
    <row r="43" spans="2:7">
      <c r="B43" s="224">
        <v>28</v>
      </c>
      <c r="C43" s="18" t="s">
        <v>437</v>
      </c>
      <c r="D43" s="259" t="s">
        <v>195</v>
      </c>
      <c r="E43" s="297" t="s">
        <v>183</v>
      </c>
      <c r="F43" s="287" t="s">
        <v>312</v>
      </c>
      <c r="G43" s="280" t="s">
        <v>312</v>
      </c>
    </row>
    <row r="44" spans="2:7">
      <c r="B44" s="224">
        <v>29</v>
      </c>
      <c r="C44" s="18" t="s">
        <v>438</v>
      </c>
      <c r="D44" s="13" t="s">
        <v>196</v>
      </c>
      <c r="E44" s="276" t="s">
        <v>183</v>
      </c>
      <c r="F44" s="287" t="s">
        <v>312</v>
      </c>
      <c r="G44" s="280" t="s">
        <v>312</v>
      </c>
    </row>
    <row r="45" spans="2:7">
      <c r="B45" s="224">
        <v>30</v>
      </c>
      <c r="C45" s="18" t="s">
        <v>439</v>
      </c>
      <c r="D45" s="13" t="s">
        <v>197</v>
      </c>
      <c r="E45" s="276" t="s">
        <v>198</v>
      </c>
      <c r="F45" s="287" t="s">
        <v>312</v>
      </c>
      <c r="G45" s="280" t="s">
        <v>312</v>
      </c>
    </row>
    <row r="46" spans="2:7">
      <c r="B46" s="224">
        <v>31</v>
      </c>
      <c r="C46" s="18" t="s">
        <v>335</v>
      </c>
      <c r="D46" s="13" t="s">
        <v>199</v>
      </c>
      <c r="E46" s="276" t="s">
        <v>167</v>
      </c>
      <c r="F46" s="287">
        <v>224</v>
      </c>
      <c r="G46" s="280" t="s">
        <v>312</v>
      </c>
    </row>
    <row r="47" spans="2:7">
      <c r="B47" s="224">
        <v>32</v>
      </c>
      <c r="C47" s="18" t="s">
        <v>200</v>
      </c>
      <c r="D47" s="13" t="s">
        <v>201</v>
      </c>
      <c r="E47" s="276" t="s">
        <v>152</v>
      </c>
      <c r="F47" s="287" t="s">
        <v>312</v>
      </c>
      <c r="G47" s="280" t="s">
        <v>312</v>
      </c>
    </row>
    <row r="48" spans="2:7">
      <c r="B48" s="224">
        <v>33</v>
      </c>
      <c r="C48" s="18" t="s">
        <v>202</v>
      </c>
      <c r="D48" s="13" t="s">
        <v>203</v>
      </c>
      <c r="E48" s="276" t="s">
        <v>203</v>
      </c>
      <c r="F48" s="287" t="s">
        <v>312</v>
      </c>
      <c r="G48" s="280" t="s">
        <v>312</v>
      </c>
    </row>
    <row r="49" spans="2:7">
      <c r="B49" s="224">
        <v>34</v>
      </c>
      <c r="C49" s="18" t="s">
        <v>204</v>
      </c>
      <c r="D49" s="13" t="s">
        <v>205</v>
      </c>
      <c r="E49" s="276" t="s">
        <v>192</v>
      </c>
      <c r="F49" s="287" t="s">
        <v>312</v>
      </c>
      <c r="G49" s="280" t="s">
        <v>312</v>
      </c>
    </row>
    <row r="50" spans="2:7">
      <c r="B50" s="224">
        <v>35</v>
      </c>
      <c r="C50" s="18" t="s">
        <v>206</v>
      </c>
      <c r="D50" s="259" t="s">
        <v>207</v>
      </c>
      <c r="E50" s="297" t="s">
        <v>173</v>
      </c>
      <c r="F50" s="287"/>
      <c r="G50" s="280" t="s">
        <v>312</v>
      </c>
    </row>
    <row r="51" spans="2:7">
      <c r="B51" s="224">
        <v>36</v>
      </c>
      <c r="C51" s="18" t="s">
        <v>208</v>
      </c>
      <c r="D51" s="13" t="s">
        <v>209</v>
      </c>
      <c r="E51" s="276" t="s">
        <v>210</v>
      </c>
      <c r="F51" s="287" t="s">
        <v>312</v>
      </c>
      <c r="G51" s="280" t="s">
        <v>312</v>
      </c>
    </row>
    <row r="52" spans="2:7">
      <c r="B52" s="224">
        <v>37</v>
      </c>
      <c r="C52" s="18" t="s">
        <v>211</v>
      </c>
      <c r="D52" s="13" t="s">
        <v>212</v>
      </c>
      <c r="E52" s="276" t="s">
        <v>212</v>
      </c>
      <c r="F52" s="287" t="s">
        <v>312</v>
      </c>
      <c r="G52" s="280" t="s">
        <v>312</v>
      </c>
    </row>
    <row r="53" spans="2:7" ht="30">
      <c r="B53" s="224">
        <v>38</v>
      </c>
      <c r="C53" s="255" t="s">
        <v>337</v>
      </c>
      <c r="D53" s="13" t="s">
        <v>213</v>
      </c>
      <c r="E53" s="276" t="s">
        <v>180</v>
      </c>
      <c r="F53" s="287">
        <v>530</v>
      </c>
      <c r="G53" s="280" t="s">
        <v>312</v>
      </c>
    </row>
    <row r="54" spans="2:7">
      <c r="B54" s="224">
        <v>39</v>
      </c>
      <c r="C54" s="18" t="s">
        <v>441</v>
      </c>
      <c r="D54" s="13" t="s">
        <v>214</v>
      </c>
      <c r="E54" s="276" t="s">
        <v>186</v>
      </c>
      <c r="F54" s="287" t="s">
        <v>312</v>
      </c>
      <c r="G54" s="280" t="s">
        <v>312</v>
      </c>
    </row>
    <row r="55" spans="2:7">
      <c r="B55" s="224">
        <v>40</v>
      </c>
      <c r="C55" s="18" t="s">
        <v>215</v>
      </c>
      <c r="D55" s="13" t="s">
        <v>216</v>
      </c>
      <c r="E55" s="276" t="s">
        <v>203</v>
      </c>
      <c r="F55" s="286">
        <v>535</v>
      </c>
      <c r="G55" s="279">
        <v>366</v>
      </c>
    </row>
    <row r="56" spans="2:7">
      <c r="B56" s="224">
        <v>41</v>
      </c>
      <c r="C56" s="18" t="s">
        <v>442</v>
      </c>
      <c r="D56" s="13" t="s">
        <v>217</v>
      </c>
      <c r="E56" s="276" t="s">
        <v>183</v>
      </c>
      <c r="F56" s="287" t="s">
        <v>312</v>
      </c>
      <c r="G56" s="280" t="s">
        <v>312</v>
      </c>
    </row>
    <row r="57" spans="2:7">
      <c r="B57" s="224">
        <v>42</v>
      </c>
      <c r="C57" s="18" t="s">
        <v>218</v>
      </c>
      <c r="D57" s="13" t="s">
        <v>219</v>
      </c>
      <c r="E57" s="276" t="s">
        <v>180</v>
      </c>
      <c r="F57" s="287" t="s">
        <v>312</v>
      </c>
      <c r="G57" s="280">
        <v>450</v>
      </c>
    </row>
    <row r="58" spans="2:7">
      <c r="B58" s="224">
        <v>43</v>
      </c>
      <c r="C58" s="18" t="s">
        <v>443</v>
      </c>
      <c r="D58" s="259" t="s">
        <v>220</v>
      </c>
      <c r="E58" s="297" t="s">
        <v>149</v>
      </c>
      <c r="F58" s="287" t="s">
        <v>312</v>
      </c>
      <c r="G58" s="280" t="s">
        <v>312</v>
      </c>
    </row>
    <row r="59" spans="2:7">
      <c r="B59" s="224">
        <v>44</v>
      </c>
      <c r="C59" s="16" t="s">
        <v>221</v>
      </c>
      <c r="D59" s="13" t="s">
        <v>222</v>
      </c>
      <c r="E59" s="276" t="s">
        <v>152</v>
      </c>
      <c r="F59" s="287" t="s">
        <v>312</v>
      </c>
      <c r="G59" s="280" t="s">
        <v>312</v>
      </c>
    </row>
    <row r="60" spans="2:7">
      <c r="B60" s="224">
        <v>45</v>
      </c>
      <c r="C60" s="16" t="s">
        <v>223</v>
      </c>
      <c r="D60" s="13" t="s">
        <v>224</v>
      </c>
      <c r="E60" s="276" t="s">
        <v>192</v>
      </c>
      <c r="F60" s="287" t="s">
        <v>312</v>
      </c>
      <c r="G60" s="280" t="s">
        <v>312</v>
      </c>
    </row>
    <row r="61" spans="2:7">
      <c r="B61" s="224">
        <v>46</v>
      </c>
      <c r="C61" s="16" t="s">
        <v>225</v>
      </c>
      <c r="D61" s="13" t="s">
        <v>226</v>
      </c>
      <c r="E61" s="276" t="s">
        <v>198</v>
      </c>
      <c r="F61" s="287" t="s">
        <v>312</v>
      </c>
      <c r="G61" s="280" t="s">
        <v>312</v>
      </c>
    </row>
    <row r="62" spans="2:7" ht="30">
      <c r="B62" s="224">
        <v>47</v>
      </c>
      <c r="C62" s="18" t="s">
        <v>227</v>
      </c>
      <c r="D62" s="13" t="s">
        <v>228</v>
      </c>
      <c r="E62" s="276" t="s">
        <v>170</v>
      </c>
      <c r="F62" s="287" t="s">
        <v>336</v>
      </c>
      <c r="G62" s="280" t="s">
        <v>312</v>
      </c>
    </row>
    <row r="63" spans="2:7" ht="30">
      <c r="B63" s="224">
        <v>48</v>
      </c>
      <c r="C63" s="16" t="s">
        <v>229</v>
      </c>
      <c r="D63" s="12" t="s">
        <v>230</v>
      </c>
      <c r="E63" s="298" t="s">
        <v>192</v>
      </c>
      <c r="F63" s="290">
        <v>305</v>
      </c>
      <c r="G63" s="280" t="s">
        <v>312</v>
      </c>
    </row>
    <row r="64" spans="2:7">
      <c r="B64" s="224">
        <v>49</v>
      </c>
      <c r="C64" s="18" t="s">
        <v>231</v>
      </c>
      <c r="D64" s="12" t="s">
        <v>232</v>
      </c>
      <c r="E64" s="298" t="s">
        <v>183</v>
      </c>
      <c r="F64" s="287">
        <v>320</v>
      </c>
      <c r="G64" s="280" t="s">
        <v>312</v>
      </c>
    </row>
    <row r="65" spans="2:7">
      <c r="B65" s="224">
        <v>50</v>
      </c>
      <c r="C65" s="18" t="s">
        <v>233</v>
      </c>
      <c r="D65" s="13" t="s">
        <v>234</v>
      </c>
      <c r="E65" s="276" t="s">
        <v>180</v>
      </c>
      <c r="F65" s="287" t="s">
        <v>312</v>
      </c>
      <c r="G65" s="280" t="s">
        <v>312</v>
      </c>
    </row>
    <row r="66" spans="2:7">
      <c r="B66" s="224">
        <v>51</v>
      </c>
      <c r="C66" s="18" t="s">
        <v>235</v>
      </c>
      <c r="D66" s="13" t="s">
        <v>216</v>
      </c>
      <c r="E66" s="276" t="s">
        <v>32</v>
      </c>
      <c r="F66" s="287" t="s">
        <v>312</v>
      </c>
      <c r="G66" s="280" t="s">
        <v>312</v>
      </c>
    </row>
    <row r="67" spans="2:7">
      <c r="B67" s="224">
        <v>52</v>
      </c>
      <c r="C67" s="18" t="s">
        <v>236</v>
      </c>
      <c r="D67" s="13" t="s">
        <v>237</v>
      </c>
      <c r="E67" s="276" t="s">
        <v>180</v>
      </c>
      <c r="F67" s="287" t="s">
        <v>312</v>
      </c>
      <c r="G67" s="280" t="s">
        <v>312</v>
      </c>
    </row>
    <row r="68" spans="2:7">
      <c r="B68" s="224">
        <v>53</v>
      </c>
      <c r="C68" s="18" t="s">
        <v>432</v>
      </c>
      <c r="D68" s="13" t="s">
        <v>238</v>
      </c>
      <c r="E68" s="276" t="s">
        <v>210</v>
      </c>
      <c r="F68" s="287" t="s">
        <v>312</v>
      </c>
      <c r="G68" s="280" t="s">
        <v>312</v>
      </c>
    </row>
    <row r="69" spans="2:7">
      <c r="B69" s="224">
        <v>54</v>
      </c>
      <c r="C69" s="16" t="s">
        <v>239</v>
      </c>
      <c r="D69" s="259" t="s">
        <v>240</v>
      </c>
      <c r="E69" s="297" t="s">
        <v>241</v>
      </c>
      <c r="F69" s="287" t="s">
        <v>312</v>
      </c>
      <c r="G69" s="280" t="s">
        <v>312</v>
      </c>
    </row>
    <row r="70" spans="2:7">
      <c r="B70" s="224">
        <v>55</v>
      </c>
      <c r="C70" s="16" t="s">
        <v>444</v>
      </c>
      <c r="D70" s="134" t="s">
        <v>445</v>
      </c>
      <c r="E70" s="297" t="s">
        <v>192</v>
      </c>
      <c r="F70" s="287" t="s">
        <v>312</v>
      </c>
      <c r="G70" s="280" t="s">
        <v>312</v>
      </c>
    </row>
    <row r="71" spans="2:7">
      <c r="B71" s="224">
        <v>56</v>
      </c>
      <c r="C71" s="16" t="s">
        <v>242</v>
      </c>
      <c r="D71" s="13" t="s">
        <v>243</v>
      </c>
      <c r="E71" s="276" t="s">
        <v>192</v>
      </c>
      <c r="F71" s="287" t="s">
        <v>312</v>
      </c>
      <c r="G71" s="280" t="s">
        <v>312</v>
      </c>
    </row>
    <row r="72" spans="2:7">
      <c r="B72" s="224">
        <v>57</v>
      </c>
      <c r="C72" s="18" t="s">
        <v>244</v>
      </c>
      <c r="D72" s="13" t="s">
        <v>245</v>
      </c>
      <c r="E72" s="276" t="s">
        <v>210</v>
      </c>
      <c r="F72" s="287" t="s">
        <v>312</v>
      </c>
      <c r="G72" s="280" t="s">
        <v>312</v>
      </c>
    </row>
    <row r="73" spans="2:7">
      <c r="B73" s="224">
        <v>58</v>
      </c>
      <c r="C73" s="18" t="s">
        <v>246</v>
      </c>
      <c r="D73" s="13" t="s">
        <v>247</v>
      </c>
      <c r="E73" s="276" t="s">
        <v>149</v>
      </c>
      <c r="F73" s="287" t="s">
        <v>312</v>
      </c>
      <c r="G73" s="280" t="s">
        <v>312</v>
      </c>
    </row>
    <row r="74" spans="2:7">
      <c r="B74" s="224">
        <v>59</v>
      </c>
      <c r="C74" s="16" t="s">
        <v>358</v>
      </c>
      <c r="D74" s="13" t="s">
        <v>446</v>
      </c>
      <c r="E74" s="276" t="s">
        <v>32</v>
      </c>
      <c r="F74" s="287">
        <v>245</v>
      </c>
      <c r="G74" s="280">
        <v>338</v>
      </c>
    </row>
    <row r="75" spans="2:7">
      <c r="B75" s="224">
        <v>60</v>
      </c>
      <c r="C75" s="16" t="s">
        <v>368</v>
      </c>
      <c r="D75" s="13" t="s">
        <v>248</v>
      </c>
      <c r="E75" s="276" t="s">
        <v>210</v>
      </c>
      <c r="F75" s="287" t="s">
        <v>312</v>
      </c>
      <c r="G75" s="280">
        <v>137</v>
      </c>
    </row>
    <row r="76" spans="2:7" ht="30">
      <c r="B76" s="224">
        <v>61</v>
      </c>
      <c r="C76" s="24" t="s">
        <v>249</v>
      </c>
      <c r="D76" s="13" t="s">
        <v>250</v>
      </c>
      <c r="E76" s="276" t="s">
        <v>173</v>
      </c>
      <c r="F76" s="287" t="s">
        <v>312</v>
      </c>
      <c r="G76" s="280" t="s">
        <v>312</v>
      </c>
    </row>
    <row r="77" spans="2:7">
      <c r="B77" s="224">
        <v>62</v>
      </c>
      <c r="C77" s="18" t="s">
        <v>251</v>
      </c>
      <c r="D77" s="13" t="s">
        <v>252</v>
      </c>
      <c r="E77" s="276" t="s">
        <v>241</v>
      </c>
      <c r="F77" s="287" t="s">
        <v>312</v>
      </c>
      <c r="G77" s="280" t="s">
        <v>312</v>
      </c>
    </row>
    <row r="78" spans="2:7">
      <c r="B78" s="224">
        <v>63</v>
      </c>
      <c r="C78" s="18" t="s">
        <v>253</v>
      </c>
      <c r="D78" s="13" t="s">
        <v>254</v>
      </c>
      <c r="E78" s="276" t="s">
        <v>180</v>
      </c>
      <c r="F78" s="287" t="s">
        <v>312</v>
      </c>
      <c r="G78" s="280" t="s">
        <v>312</v>
      </c>
    </row>
    <row r="79" spans="2:7">
      <c r="B79" s="224">
        <v>64</v>
      </c>
      <c r="C79" s="255" t="s">
        <v>255</v>
      </c>
      <c r="D79" s="13" t="s">
        <v>256</v>
      </c>
      <c r="E79" s="276" t="s">
        <v>257</v>
      </c>
      <c r="F79" s="287" t="s">
        <v>312</v>
      </c>
      <c r="G79" s="280" t="s">
        <v>312</v>
      </c>
    </row>
    <row r="80" spans="2:7">
      <c r="B80" s="224">
        <v>65</v>
      </c>
      <c r="C80" s="18" t="s">
        <v>258</v>
      </c>
      <c r="D80" s="13" t="s">
        <v>259</v>
      </c>
      <c r="E80" s="276" t="s">
        <v>180</v>
      </c>
      <c r="F80" s="287">
        <v>77</v>
      </c>
      <c r="G80" s="280" t="s">
        <v>312</v>
      </c>
    </row>
    <row r="81" spans="2:7">
      <c r="B81" s="224">
        <v>66</v>
      </c>
      <c r="C81" s="18" t="s">
        <v>260</v>
      </c>
      <c r="D81" s="13" t="s">
        <v>261</v>
      </c>
      <c r="E81" s="276" t="s">
        <v>192</v>
      </c>
      <c r="F81" s="287">
        <v>165</v>
      </c>
      <c r="G81" s="280" t="s">
        <v>312</v>
      </c>
    </row>
    <row r="82" spans="2:7">
      <c r="B82" s="224">
        <v>67</v>
      </c>
      <c r="C82" s="16" t="s">
        <v>262</v>
      </c>
      <c r="D82" s="13" t="s">
        <v>263</v>
      </c>
      <c r="E82" s="276" t="s">
        <v>152</v>
      </c>
      <c r="F82" s="287" t="s">
        <v>312</v>
      </c>
      <c r="G82" s="280" t="s">
        <v>312</v>
      </c>
    </row>
    <row r="83" spans="2:7">
      <c r="B83" s="224">
        <v>68</v>
      </c>
      <c r="C83" s="18" t="s">
        <v>264</v>
      </c>
      <c r="D83" s="13" t="s">
        <v>265</v>
      </c>
      <c r="E83" s="276" t="s">
        <v>143</v>
      </c>
      <c r="F83" s="287" t="s">
        <v>312</v>
      </c>
      <c r="G83" s="280" t="s">
        <v>312</v>
      </c>
    </row>
    <row r="84" spans="2:7">
      <c r="B84" s="224">
        <v>69</v>
      </c>
      <c r="C84" s="18" t="s">
        <v>266</v>
      </c>
      <c r="D84" s="13" t="s">
        <v>267</v>
      </c>
      <c r="E84" s="276" t="s">
        <v>210</v>
      </c>
      <c r="F84" s="287" t="s">
        <v>312</v>
      </c>
      <c r="G84" s="280" t="s">
        <v>312</v>
      </c>
    </row>
    <row r="85" spans="2:7">
      <c r="B85" s="224">
        <v>70</v>
      </c>
      <c r="C85" s="18" t="s">
        <v>447</v>
      </c>
      <c r="D85" s="13" t="s">
        <v>268</v>
      </c>
      <c r="E85" s="276" t="s">
        <v>192</v>
      </c>
      <c r="F85" s="287">
        <v>160</v>
      </c>
      <c r="G85" s="280">
        <v>160</v>
      </c>
    </row>
    <row r="86" spans="2:7">
      <c r="B86" s="224">
        <v>71</v>
      </c>
      <c r="C86" s="16" t="s">
        <v>269</v>
      </c>
      <c r="D86" s="13" t="s">
        <v>270</v>
      </c>
      <c r="E86" s="276" t="s">
        <v>107</v>
      </c>
      <c r="F86" s="287" t="s">
        <v>312</v>
      </c>
      <c r="G86" s="280" t="s">
        <v>312</v>
      </c>
    </row>
    <row r="87" spans="2:7">
      <c r="B87" s="224">
        <v>72</v>
      </c>
      <c r="C87" s="16" t="s">
        <v>271</v>
      </c>
      <c r="D87" s="12" t="s">
        <v>272</v>
      </c>
      <c r="E87" s="298" t="s">
        <v>143</v>
      </c>
      <c r="F87" s="287" t="s">
        <v>312</v>
      </c>
      <c r="G87" s="280" t="s">
        <v>312</v>
      </c>
    </row>
    <row r="88" spans="2:7">
      <c r="B88" s="224">
        <v>73</v>
      </c>
      <c r="C88" s="16" t="s">
        <v>448</v>
      </c>
      <c r="D88" s="134" t="s">
        <v>449</v>
      </c>
      <c r="E88" s="297" t="s">
        <v>241</v>
      </c>
      <c r="F88" s="287" t="s">
        <v>312</v>
      </c>
      <c r="G88" s="280" t="s">
        <v>312</v>
      </c>
    </row>
    <row r="89" spans="2:7">
      <c r="B89" s="224">
        <v>74</v>
      </c>
      <c r="C89" s="18" t="s">
        <v>273</v>
      </c>
      <c r="D89" s="13" t="s">
        <v>274</v>
      </c>
      <c r="E89" s="276" t="s">
        <v>78</v>
      </c>
      <c r="F89" s="288">
        <v>1668</v>
      </c>
      <c r="G89" s="280" t="s">
        <v>312</v>
      </c>
    </row>
    <row r="90" spans="2:7">
      <c r="B90" s="224">
        <v>75</v>
      </c>
      <c r="C90" s="16" t="s">
        <v>275</v>
      </c>
      <c r="D90" s="12" t="s">
        <v>110</v>
      </c>
      <c r="E90" s="298" t="s">
        <v>149</v>
      </c>
      <c r="F90" s="286" t="s">
        <v>336</v>
      </c>
      <c r="G90" s="280" t="s">
        <v>312</v>
      </c>
    </row>
    <row r="91" spans="2:7">
      <c r="B91" s="224">
        <v>76</v>
      </c>
      <c r="C91" s="16" t="s">
        <v>450</v>
      </c>
      <c r="D91" s="134" t="s">
        <v>451</v>
      </c>
      <c r="E91" s="297" t="s">
        <v>65</v>
      </c>
      <c r="F91" s="291" t="s">
        <v>312</v>
      </c>
      <c r="G91" s="280" t="s">
        <v>312</v>
      </c>
    </row>
    <row r="92" spans="2:7">
      <c r="B92" s="224">
        <v>77</v>
      </c>
      <c r="C92" s="18" t="s">
        <v>276</v>
      </c>
      <c r="D92" s="134" t="s">
        <v>277</v>
      </c>
      <c r="E92" s="300" t="s">
        <v>192</v>
      </c>
      <c r="F92" s="287">
        <v>180</v>
      </c>
      <c r="G92" s="280" t="s">
        <v>312</v>
      </c>
    </row>
    <row r="93" spans="2:7">
      <c r="B93" s="224">
        <v>78</v>
      </c>
      <c r="C93" s="16" t="s">
        <v>278</v>
      </c>
      <c r="D93" s="13" t="s">
        <v>452</v>
      </c>
      <c r="E93" s="276" t="s">
        <v>192</v>
      </c>
      <c r="F93" s="291" t="s">
        <v>312</v>
      </c>
      <c r="G93" s="280" t="s">
        <v>312</v>
      </c>
    </row>
    <row r="94" spans="2:7">
      <c r="B94" s="224">
        <v>79</v>
      </c>
      <c r="C94" s="16" t="s">
        <v>453</v>
      </c>
      <c r="D94" s="134" t="s">
        <v>454</v>
      </c>
      <c r="E94" s="297" t="s">
        <v>143</v>
      </c>
      <c r="F94" s="291" t="s">
        <v>312</v>
      </c>
      <c r="G94" s="280" t="s">
        <v>312</v>
      </c>
    </row>
    <row r="95" spans="2:7">
      <c r="B95" s="224">
        <v>80</v>
      </c>
      <c r="C95" s="24" t="s">
        <v>279</v>
      </c>
      <c r="D95" s="13" t="s">
        <v>280</v>
      </c>
      <c r="E95" s="276" t="s">
        <v>192</v>
      </c>
      <c r="F95" s="291" t="s">
        <v>312</v>
      </c>
      <c r="G95" s="280" t="s">
        <v>312</v>
      </c>
    </row>
    <row r="96" spans="2:7">
      <c r="B96" s="224">
        <v>81</v>
      </c>
      <c r="C96" s="18" t="s">
        <v>455</v>
      </c>
      <c r="D96" s="261" t="s">
        <v>281</v>
      </c>
      <c r="E96" s="301" t="s">
        <v>149</v>
      </c>
      <c r="F96" s="291" t="s">
        <v>312</v>
      </c>
      <c r="G96" s="280" t="s">
        <v>312</v>
      </c>
    </row>
    <row r="97" spans="2:7">
      <c r="B97" s="224">
        <v>82</v>
      </c>
      <c r="C97" s="26" t="s">
        <v>282</v>
      </c>
      <c r="D97" s="12" t="s">
        <v>283</v>
      </c>
      <c r="E97" s="298" t="s">
        <v>152</v>
      </c>
      <c r="F97" s="291" t="s">
        <v>312</v>
      </c>
      <c r="G97" s="280" t="s">
        <v>312</v>
      </c>
    </row>
    <row r="98" spans="2:7">
      <c r="B98" s="224">
        <v>83</v>
      </c>
      <c r="C98" s="25" t="s">
        <v>284</v>
      </c>
      <c r="D98" s="13" t="s">
        <v>285</v>
      </c>
      <c r="E98" s="276" t="s">
        <v>241</v>
      </c>
      <c r="F98" s="291" t="s">
        <v>312</v>
      </c>
      <c r="G98" s="280" t="s">
        <v>312</v>
      </c>
    </row>
    <row r="99" spans="2:7">
      <c r="B99" s="224">
        <v>84</v>
      </c>
      <c r="C99" s="25" t="s">
        <v>286</v>
      </c>
      <c r="D99" s="13" t="s">
        <v>287</v>
      </c>
      <c r="E99" s="276" t="s">
        <v>180</v>
      </c>
      <c r="F99" s="291" t="s">
        <v>312</v>
      </c>
      <c r="G99" s="280" t="s">
        <v>312</v>
      </c>
    </row>
    <row r="100" spans="2:7">
      <c r="B100" s="224">
        <v>85</v>
      </c>
      <c r="C100" s="26" t="s">
        <v>288</v>
      </c>
      <c r="D100" s="12" t="s">
        <v>285</v>
      </c>
      <c r="E100" s="298" t="s">
        <v>241</v>
      </c>
      <c r="F100" s="291" t="s">
        <v>312</v>
      </c>
      <c r="G100" s="280" t="s">
        <v>312</v>
      </c>
    </row>
    <row r="101" spans="2:7">
      <c r="B101" s="224">
        <v>86</v>
      </c>
      <c r="C101" s="26" t="s">
        <v>289</v>
      </c>
      <c r="D101" s="259" t="s">
        <v>290</v>
      </c>
      <c r="E101" s="297" t="s">
        <v>198</v>
      </c>
      <c r="F101" s="291" t="s">
        <v>312</v>
      </c>
      <c r="G101" s="280" t="s">
        <v>312</v>
      </c>
    </row>
    <row r="102" spans="2:7">
      <c r="B102" s="224">
        <v>87</v>
      </c>
      <c r="C102" s="26" t="s">
        <v>456</v>
      </c>
      <c r="D102" s="12" t="s">
        <v>203</v>
      </c>
      <c r="E102" s="298" t="s">
        <v>32</v>
      </c>
      <c r="F102" s="291" t="s">
        <v>312</v>
      </c>
      <c r="G102" s="280" t="s">
        <v>312</v>
      </c>
    </row>
    <row r="103" spans="2:7">
      <c r="B103" s="224">
        <v>88</v>
      </c>
      <c r="C103" s="25" t="s">
        <v>457</v>
      </c>
      <c r="D103" s="262" t="s">
        <v>291</v>
      </c>
      <c r="E103" s="302" t="s">
        <v>192</v>
      </c>
      <c r="F103" s="291" t="s">
        <v>312</v>
      </c>
      <c r="G103" s="280" t="s">
        <v>312</v>
      </c>
    </row>
    <row r="104" spans="2:7">
      <c r="B104" s="224">
        <v>89</v>
      </c>
      <c r="C104" s="25" t="s">
        <v>458</v>
      </c>
      <c r="D104" s="263" t="s">
        <v>161</v>
      </c>
      <c r="E104" s="302" t="s">
        <v>180</v>
      </c>
      <c r="F104" s="291" t="s">
        <v>312</v>
      </c>
      <c r="G104" s="280" t="s">
        <v>312</v>
      </c>
    </row>
    <row r="105" spans="2:7">
      <c r="B105" s="224">
        <v>90</v>
      </c>
      <c r="C105" s="264" t="s">
        <v>292</v>
      </c>
      <c r="D105" s="265" t="s">
        <v>293</v>
      </c>
      <c r="E105" s="297" t="s">
        <v>149</v>
      </c>
      <c r="F105" s="291" t="s">
        <v>312</v>
      </c>
      <c r="G105" s="280" t="s">
        <v>312</v>
      </c>
    </row>
    <row r="106" spans="2:7" s="42" customFormat="1">
      <c r="B106" s="224">
        <v>91</v>
      </c>
      <c r="C106" s="25" t="s">
        <v>294</v>
      </c>
      <c r="D106" s="265" t="s">
        <v>217</v>
      </c>
      <c r="E106" s="297" t="s">
        <v>183</v>
      </c>
      <c r="F106" s="291" t="s">
        <v>312</v>
      </c>
      <c r="G106" s="280" t="s">
        <v>312</v>
      </c>
    </row>
    <row r="107" spans="2:7" s="42" customFormat="1" ht="25.5">
      <c r="B107" s="224">
        <v>92</v>
      </c>
      <c r="C107" s="25" t="s">
        <v>295</v>
      </c>
      <c r="D107" s="266" t="s">
        <v>296</v>
      </c>
      <c r="E107" s="301" t="s">
        <v>180</v>
      </c>
      <c r="F107" s="291">
        <v>142</v>
      </c>
      <c r="G107" s="280" t="s">
        <v>312</v>
      </c>
    </row>
    <row r="108" spans="2:7" ht="25.5">
      <c r="B108" s="224">
        <v>93</v>
      </c>
      <c r="C108" s="26" t="s">
        <v>297</v>
      </c>
      <c r="D108" s="265" t="s">
        <v>298</v>
      </c>
      <c r="E108" s="297" t="s">
        <v>183</v>
      </c>
      <c r="F108" s="291" t="s">
        <v>312</v>
      </c>
      <c r="G108" s="280" t="s">
        <v>312</v>
      </c>
    </row>
    <row r="109" spans="2:7">
      <c r="B109" s="224">
        <v>94</v>
      </c>
      <c r="C109" s="26" t="s">
        <v>459</v>
      </c>
      <c r="D109" s="156" t="s">
        <v>460</v>
      </c>
      <c r="E109" s="297" t="s">
        <v>149</v>
      </c>
      <c r="F109" s="291" t="s">
        <v>312</v>
      </c>
      <c r="G109" s="280" t="s">
        <v>312</v>
      </c>
    </row>
    <row r="110" spans="2:7">
      <c r="B110" s="224">
        <v>95</v>
      </c>
      <c r="C110" s="26" t="s">
        <v>461</v>
      </c>
      <c r="D110" s="156" t="s">
        <v>462</v>
      </c>
      <c r="E110" s="297" t="s">
        <v>78</v>
      </c>
      <c r="F110" s="291" t="s">
        <v>312</v>
      </c>
      <c r="G110" s="280" t="s">
        <v>312</v>
      </c>
    </row>
    <row r="111" spans="2:7">
      <c r="B111" s="224">
        <v>96</v>
      </c>
      <c r="C111" s="26" t="s">
        <v>467</v>
      </c>
      <c r="D111" s="156" t="s">
        <v>207</v>
      </c>
      <c r="E111" s="297" t="s">
        <v>173</v>
      </c>
      <c r="F111" s="291" t="s">
        <v>312</v>
      </c>
      <c r="G111" s="280" t="s">
        <v>312</v>
      </c>
    </row>
    <row r="112" spans="2:7">
      <c r="B112" s="224">
        <v>97</v>
      </c>
      <c r="C112" s="26" t="s">
        <v>468</v>
      </c>
      <c r="D112" s="156" t="s">
        <v>463</v>
      </c>
      <c r="E112" s="297" t="s">
        <v>183</v>
      </c>
      <c r="F112" s="291" t="s">
        <v>312</v>
      </c>
      <c r="G112" s="280" t="s">
        <v>312</v>
      </c>
    </row>
    <row r="113" spans="2:7" s="42" customFormat="1">
      <c r="B113" s="224">
        <v>98</v>
      </c>
      <c r="C113" s="26" t="s">
        <v>469</v>
      </c>
      <c r="D113" s="156" t="s">
        <v>464</v>
      </c>
      <c r="E113" s="297" t="s">
        <v>152</v>
      </c>
      <c r="F113" s="291" t="s">
        <v>312</v>
      </c>
      <c r="G113" s="280" t="s">
        <v>312</v>
      </c>
    </row>
    <row r="114" spans="2:7" s="42" customFormat="1">
      <c r="B114" s="224">
        <v>99</v>
      </c>
      <c r="C114" s="26" t="s">
        <v>470</v>
      </c>
      <c r="D114" s="156" t="s">
        <v>465</v>
      </c>
      <c r="E114" s="297" t="s">
        <v>32</v>
      </c>
      <c r="F114" s="291" t="s">
        <v>312</v>
      </c>
      <c r="G114" s="280" t="s">
        <v>312</v>
      </c>
    </row>
    <row r="115" spans="2:7">
      <c r="B115" s="224">
        <v>100</v>
      </c>
      <c r="C115" s="26" t="s">
        <v>471</v>
      </c>
      <c r="D115" s="156" t="s">
        <v>463</v>
      </c>
      <c r="E115" s="297" t="s">
        <v>183</v>
      </c>
      <c r="F115" s="291" t="s">
        <v>312</v>
      </c>
      <c r="G115" s="280" t="s">
        <v>312</v>
      </c>
    </row>
    <row r="116" spans="2:7">
      <c r="B116" s="224">
        <v>101</v>
      </c>
      <c r="C116" s="26" t="s">
        <v>472</v>
      </c>
      <c r="D116" s="156" t="s">
        <v>466</v>
      </c>
      <c r="E116" s="297" t="s">
        <v>78</v>
      </c>
      <c r="F116" s="291" t="s">
        <v>312</v>
      </c>
      <c r="G116" s="280" t="s">
        <v>312</v>
      </c>
    </row>
    <row r="117" spans="2:7">
      <c r="B117" s="224">
        <v>102</v>
      </c>
      <c r="C117" s="16" t="s">
        <v>338</v>
      </c>
      <c r="D117" s="134" t="s">
        <v>197</v>
      </c>
      <c r="E117" s="297" t="s">
        <v>198</v>
      </c>
      <c r="F117" s="291">
        <v>470</v>
      </c>
      <c r="G117" s="283">
        <v>240</v>
      </c>
    </row>
    <row r="118" spans="2:7" ht="30.75" thickBot="1">
      <c r="B118" s="222">
        <v>103</v>
      </c>
      <c r="C118" s="292" t="s">
        <v>366</v>
      </c>
      <c r="D118" s="155" t="s">
        <v>367</v>
      </c>
      <c r="E118" s="303" t="s">
        <v>149</v>
      </c>
      <c r="F118" s="293"/>
      <c r="G118" s="294">
        <v>107</v>
      </c>
    </row>
    <row r="119" spans="2:7" s="42" customFormat="1" ht="15.75" thickBot="1">
      <c r="B119" s="417" t="s">
        <v>317</v>
      </c>
      <c r="C119" s="418"/>
      <c r="D119" s="418"/>
      <c r="E119" s="418"/>
      <c r="F119" s="295">
        <f>+SUM(F16:F118)</f>
        <v>299403</v>
      </c>
      <c r="G119" s="296">
        <f>+SUM(G16:G118)</f>
        <v>299981</v>
      </c>
    </row>
    <row r="120" spans="2:7" s="42" customFormat="1">
      <c r="B120" s="143"/>
      <c r="C120" s="143"/>
      <c r="D120" s="143"/>
      <c r="E120" s="143"/>
      <c r="F120" s="143"/>
      <c r="G120" s="143"/>
    </row>
    <row r="121" spans="2:7" ht="15.75" thickBot="1">
      <c r="B121" s="143"/>
      <c r="C121" s="143"/>
      <c r="D121" s="143"/>
      <c r="E121" s="143"/>
      <c r="F121" s="143"/>
      <c r="G121" s="143"/>
    </row>
    <row r="122" spans="2:7">
      <c r="B122" s="304" t="s">
        <v>135</v>
      </c>
      <c r="C122" s="305" t="s">
        <v>299</v>
      </c>
      <c r="D122" s="306"/>
      <c r="E122" s="308"/>
      <c r="F122" s="313">
        <v>44166</v>
      </c>
      <c r="G122" s="311">
        <v>44531</v>
      </c>
    </row>
    <row r="123" spans="2:7">
      <c r="B123" s="307">
        <v>1</v>
      </c>
      <c r="C123" s="267" t="s">
        <v>132</v>
      </c>
      <c r="D123" s="268" t="s">
        <v>123</v>
      </c>
      <c r="E123" s="309" t="s">
        <v>123</v>
      </c>
      <c r="F123" s="314">
        <v>119196</v>
      </c>
      <c r="G123" s="312">
        <v>120849</v>
      </c>
    </row>
    <row r="124" spans="2:7">
      <c r="B124" s="307">
        <v>2</v>
      </c>
      <c r="C124" s="260" t="s">
        <v>300</v>
      </c>
      <c r="D124" s="269" t="s">
        <v>123</v>
      </c>
      <c r="E124" s="310" t="s">
        <v>123</v>
      </c>
      <c r="F124" s="314">
        <v>53033</v>
      </c>
      <c r="G124" s="312">
        <v>56066</v>
      </c>
    </row>
    <row r="125" spans="2:7" ht="15.75" thickBot="1">
      <c r="B125" s="315">
        <v>3</v>
      </c>
      <c r="C125" s="316" t="s">
        <v>301</v>
      </c>
      <c r="D125" s="317" t="s">
        <v>123</v>
      </c>
      <c r="E125" s="318" t="s">
        <v>123</v>
      </c>
      <c r="F125" s="319">
        <v>111875</v>
      </c>
      <c r="G125" s="320">
        <v>127431</v>
      </c>
    </row>
    <row r="126" spans="2:7" s="42" customFormat="1" ht="15.75" thickBot="1">
      <c r="B126" s="414" t="s">
        <v>316</v>
      </c>
      <c r="C126" s="415"/>
      <c r="D126" s="415"/>
      <c r="E126" s="415"/>
      <c r="F126" s="295">
        <f>+SUM(F123:F125)</f>
        <v>284104</v>
      </c>
      <c r="G126" s="321">
        <f>+SUM(G123:G125)</f>
        <v>304346</v>
      </c>
    </row>
    <row r="127" spans="2:7">
      <c r="B127" s="143"/>
      <c r="C127" s="143"/>
      <c r="D127" s="143"/>
      <c r="E127" s="143"/>
      <c r="F127" s="143"/>
      <c r="G127" s="143"/>
    </row>
    <row r="128" spans="2:7" s="42" customFormat="1" ht="15.75" thickBot="1">
      <c r="B128" s="143"/>
      <c r="C128" s="143"/>
      <c r="D128" s="143"/>
      <c r="E128" s="143"/>
      <c r="F128" s="143"/>
      <c r="G128" s="143"/>
    </row>
    <row r="129" spans="2:7" s="42" customFormat="1">
      <c r="B129" s="304" t="s">
        <v>135</v>
      </c>
      <c r="C129" s="322" t="s">
        <v>302</v>
      </c>
      <c r="D129" s="306"/>
      <c r="E129" s="308"/>
      <c r="F129" s="313">
        <v>44166</v>
      </c>
      <c r="G129" s="311">
        <v>44531</v>
      </c>
    </row>
    <row r="130" spans="2:7" s="42" customFormat="1" ht="409.5">
      <c r="B130" s="307">
        <v>1</v>
      </c>
      <c r="C130" s="256" t="s">
        <v>303</v>
      </c>
      <c r="D130" s="270" t="s">
        <v>129</v>
      </c>
      <c r="E130" s="323"/>
      <c r="F130" s="196">
        <v>3917</v>
      </c>
      <c r="G130" s="324">
        <v>4574</v>
      </c>
    </row>
    <row r="131" spans="2:7" s="42" customFormat="1">
      <c r="B131" s="307">
        <v>2</v>
      </c>
      <c r="C131" s="256" t="s">
        <v>304</v>
      </c>
      <c r="D131" s="270"/>
      <c r="E131" s="323"/>
      <c r="F131" s="314">
        <v>1492</v>
      </c>
      <c r="G131" s="312">
        <v>982</v>
      </c>
    </row>
    <row r="132" spans="2:7" s="42" customFormat="1" ht="15.75" thickBot="1">
      <c r="B132" s="315">
        <v>3</v>
      </c>
      <c r="C132" s="325" t="s">
        <v>435</v>
      </c>
      <c r="D132" s="326" t="s">
        <v>310</v>
      </c>
      <c r="E132" s="327" t="s">
        <v>311</v>
      </c>
      <c r="F132" s="328"/>
      <c r="G132" s="320">
        <v>146</v>
      </c>
    </row>
    <row r="133" spans="2:7" s="42" customFormat="1" ht="15.75" thickBot="1">
      <c r="B133" s="414" t="s">
        <v>313</v>
      </c>
      <c r="C133" s="415"/>
      <c r="D133" s="415"/>
      <c r="E133" s="415"/>
      <c r="F133" s="329">
        <f>F131+F130</f>
        <v>5409</v>
      </c>
      <c r="G133" s="321">
        <f>G131+G130+G132</f>
        <v>5702</v>
      </c>
    </row>
    <row r="134" spans="2:7" s="42" customFormat="1">
      <c r="B134" s="143"/>
      <c r="C134" s="143"/>
      <c r="D134" s="143"/>
      <c r="E134" s="143"/>
      <c r="F134" s="143"/>
      <c r="G134" s="143"/>
    </row>
    <row r="135" spans="2:7" s="42" customFormat="1" ht="15.75" thickBot="1">
      <c r="B135" s="143"/>
      <c r="C135" s="143"/>
      <c r="D135" s="143"/>
      <c r="E135" s="143"/>
      <c r="F135" s="143"/>
      <c r="G135" s="143"/>
    </row>
    <row r="136" spans="2:7" s="42" customFormat="1">
      <c r="B136" s="304" t="s">
        <v>135</v>
      </c>
      <c r="C136" s="330" t="s">
        <v>305</v>
      </c>
      <c r="D136" s="306"/>
      <c r="E136" s="308"/>
      <c r="F136" s="313">
        <v>44166</v>
      </c>
      <c r="G136" s="311">
        <v>44348</v>
      </c>
    </row>
    <row r="137" spans="2:7" s="42" customFormat="1">
      <c r="B137" s="331">
        <v>1</v>
      </c>
      <c r="C137" s="257" t="s">
        <v>306</v>
      </c>
      <c r="D137" s="257" t="s">
        <v>99</v>
      </c>
      <c r="E137" s="335" t="s">
        <v>30</v>
      </c>
      <c r="F137" s="286" t="s">
        <v>334</v>
      </c>
      <c r="G137" s="279" t="s">
        <v>334</v>
      </c>
    </row>
    <row r="138" spans="2:7" s="42" customFormat="1">
      <c r="B138" s="331">
        <v>2</v>
      </c>
      <c r="C138" s="271" t="s">
        <v>307</v>
      </c>
      <c r="D138" s="257" t="s">
        <v>308</v>
      </c>
      <c r="E138" s="332" t="s">
        <v>180</v>
      </c>
      <c r="F138" s="340" t="s">
        <v>336</v>
      </c>
      <c r="G138" s="337" t="s">
        <v>336</v>
      </c>
    </row>
    <row r="139" spans="2:7" s="42" customFormat="1" ht="15.75" thickBot="1">
      <c r="B139" s="315">
        <v>3</v>
      </c>
      <c r="C139" s="333" t="s">
        <v>309</v>
      </c>
      <c r="D139" s="334" t="s">
        <v>310</v>
      </c>
      <c r="E139" s="336" t="s">
        <v>311</v>
      </c>
      <c r="F139" s="341" t="s">
        <v>336</v>
      </c>
      <c r="G139" s="338" t="s">
        <v>336</v>
      </c>
    </row>
    <row r="140" spans="2:7" s="42" customFormat="1" ht="15.75" thickBot="1">
      <c r="B140" s="414" t="s">
        <v>315</v>
      </c>
      <c r="C140" s="415"/>
      <c r="D140" s="415"/>
      <c r="E140" s="415"/>
      <c r="F140" s="342">
        <f>SUM(F137:F139)</f>
        <v>0</v>
      </c>
      <c r="G140" s="339">
        <f>SUM(G137:G139)</f>
        <v>0</v>
      </c>
    </row>
    <row r="141" spans="2:7" s="42" customFormat="1">
      <c r="B141" s="143"/>
      <c r="C141" s="143"/>
      <c r="D141" s="143"/>
      <c r="E141" s="143"/>
      <c r="F141" s="143"/>
      <c r="G141" s="143"/>
    </row>
    <row r="142" spans="2:7" s="42" customFormat="1" ht="15.75" thickBot="1">
      <c r="B142" s="416" t="s">
        <v>314</v>
      </c>
      <c r="C142" s="416"/>
      <c r="D142" s="416"/>
      <c r="E142" s="416"/>
      <c r="F142" s="343">
        <f>F140+F133+F126+F119</f>
        <v>588916</v>
      </c>
      <c r="G142" s="343">
        <f>G140+G133+G126+G119</f>
        <v>610029</v>
      </c>
    </row>
    <row r="143" spans="2:7" s="42" customFormat="1" ht="15.75" thickTop="1"/>
    <row r="144" spans="2:7" s="42" customFormat="1">
      <c r="C144" s="65"/>
    </row>
    <row r="145" spans="3:3" s="42" customFormat="1">
      <c r="C145" s="66"/>
    </row>
    <row r="146" spans="3:3" s="42" customFormat="1">
      <c r="C146" s="67"/>
    </row>
    <row r="147" spans="3:3" s="42" customFormat="1"/>
    <row r="148" spans="3:3" s="42" customFormat="1"/>
    <row r="149" spans="3:3" s="42" customFormat="1"/>
    <row r="150" spans="3:3" s="42" customFormat="1"/>
    <row r="151" spans="3:3" s="42" customFormat="1"/>
    <row r="152" spans="3:3" s="42" customFormat="1"/>
    <row r="153" spans="3:3" s="42" customFormat="1"/>
    <row r="154" spans="3:3" s="42" customFormat="1"/>
    <row r="155" spans="3:3" s="42" customFormat="1"/>
    <row r="156" spans="3:3" s="42" customFormat="1"/>
    <row r="157" spans="3:3" s="42" customFormat="1"/>
    <row r="158" spans="3:3" s="42" customFormat="1"/>
    <row r="159" spans="3:3" s="42" customFormat="1"/>
    <row r="160" spans="3:3" s="42" customFormat="1"/>
    <row r="161" s="42" customFormat="1"/>
    <row r="162" s="42" customFormat="1"/>
    <row r="163" s="42" customFormat="1"/>
    <row r="164" s="42" customFormat="1"/>
    <row r="165" s="42" customFormat="1"/>
    <row r="166" s="42" customFormat="1"/>
    <row r="167" s="42" customFormat="1"/>
    <row r="168" s="42" customFormat="1"/>
    <row r="169" s="42" customFormat="1"/>
    <row r="170" s="42" customFormat="1"/>
    <row r="171" s="42" customFormat="1"/>
    <row r="172" s="42" customFormat="1"/>
    <row r="173" s="42" customFormat="1"/>
    <row r="174" s="42" customFormat="1"/>
    <row r="175" s="42" customFormat="1"/>
    <row r="176" s="42" customFormat="1"/>
    <row r="177" s="42" customFormat="1"/>
    <row r="178" s="42" customFormat="1"/>
    <row r="179" s="42" customFormat="1"/>
    <row r="180" s="42" customFormat="1"/>
    <row r="181" s="42" customFormat="1"/>
    <row r="182" s="42" customFormat="1"/>
    <row r="183" s="42" customFormat="1"/>
    <row r="184" s="42" customFormat="1"/>
    <row r="185" s="42" customFormat="1"/>
    <row r="186" s="42" customFormat="1"/>
    <row r="187" s="42" customFormat="1"/>
    <row r="188" s="42" customFormat="1"/>
    <row r="189" s="42" customFormat="1"/>
    <row r="190" s="42" customFormat="1"/>
    <row r="191" s="42" customFormat="1"/>
    <row r="192" s="42" customFormat="1"/>
    <row r="193" s="42" customFormat="1"/>
    <row r="194" s="42" customFormat="1"/>
    <row r="195" s="42" customFormat="1"/>
    <row r="196" s="42" customFormat="1"/>
    <row r="197" s="42" customFormat="1"/>
    <row r="198" s="42" customFormat="1"/>
    <row r="199" s="42" customFormat="1"/>
    <row r="200" s="42" customFormat="1"/>
    <row r="201" s="42" customFormat="1"/>
    <row r="202" s="42" customFormat="1"/>
    <row r="203" s="42" customFormat="1"/>
    <row r="204" s="42" customFormat="1"/>
    <row r="205" s="42" customFormat="1"/>
    <row r="206" s="42" customFormat="1"/>
    <row r="207" s="42" customFormat="1"/>
    <row r="208" s="42" customFormat="1"/>
    <row r="209" s="42" customFormat="1"/>
    <row r="210" s="42" customFormat="1"/>
    <row r="211" s="42" customFormat="1"/>
    <row r="212" s="42" customFormat="1"/>
    <row r="213" s="42" customFormat="1"/>
    <row r="214" s="42" customFormat="1"/>
    <row r="215" s="42" customFormat="1"/>
    <row r="216" s="42" customFormat="1"/>
    <row r="217" s="42" customFormat="1"/>
    <row r="218" s="42" customFormat="1"/>
    <row r="219" s="42" customFormat="1"/>
    <row r="220" s="42" customFormat="1"/>
    <row r="221" s="42" customFormat="1"/>
    <row r="222" s="42" customFormat="1"/>
    <row r="223" s="42" customFormat="1"/>
    <row r="224" s="42" customFormat="1"/>
    <row r="225" s="42" customFormat="1"/>
    <row r="226" s="42" customFormat="1"/>
    <row r="227" s="42" customFormat="1"/>
    <row r="228" s="42" customFormat="1"/>
    <row r="229" s="42" customFormat="1"/>
    <row r="230" s="42" customFormat="1"/>
    <row r="231" s="42" customFormat="1"/>
    <row r="232" s="42" customFormat="1"/>
    <row r="233" s="42" customFormat="1"/>
    <row r="234" s="42" customFormat="1"/>
    <row r="235" s="42" customFormat="1"/>
    <row r="236" s="42" customFormat="1"/>
    <row r="237" s="42" customFormat="1"/>
    <row r="238" s="42" customFormat="1"/>
    <row r="239" s="42" customFormat="1"/>
    <row r="240" s="42" customFormat="1"/>
    <row r="241" s="42" customFormat="1"/>
    <row r="242" s="42" customFormat="1"/>
    <row r="243" s="42" customFormat="1"/>
    <row r="244" s="42" customFormat="1"/>
    <row r="245" s="42" customFormat="1"/>
    <row r="246" s="42" customFormat="1"/>
    <row r="247" s="42" customFormat="1"/>
    <row r="248" s="42" customFormat="1"/>
    <row r="249" s="42" customFormat="1"/>
    <row r="250" s="42" customFormat="1"/>
    <row r="251" s="42" customFormat="1"/>
    <row r="252" s="42" customFormat="1"/>
    <row r="253" s="42" customFormat="1"/>
    <row r="254" s="42" customFormat="1"/>
    <row r="255" s="42" customFormat="1"/>
    <row r="256" s="42" customFormat="1"/>
    <row r="257" s="42" customFormat="1"/>
    <row r="258" s="42" customFormat="1"/>
    <row r="259" s="42" customFormat="1"/>
    <row r="260" s="42" customFormat="1"/>
    <row r="261" s="42" customFormat="1"/>
    <row r="262" s="42" customFormat="1"/>
    <row r="263" s="42" customFormat="1"/>
    <row r="264" s="42" customFormat="1"/>
    <row r="265" s="42" customFormat="1"/>
    <row r="266" s="42" customFormat="1"/>
    <row r="267" s="42" customFormat="1"/>
    <row r="268" s="42" customFormat="1"/>
    <row r="269" s="42" customFormat="1"/>
    <row r="270" s="42" customFormat="1"/>
    <row r="271" s="42" customFormat="1"/>
    <row r="272" s="42" customFormat="1"/>
    <row r="273" s="42" customFormat="1"/>
    <row r="274" s="42" customFormat="1"/>
    <row r="275" s="42" customFormat="1"/>
    <row r="276" s="42" customFormat="1"/>
    <row r="277" s="42" customFormat="1"/>
    <row r="278" s="42" customFormat="1"/>
    <row r="279" s="42" customFormat="1"/>
    <row r="280" s="42" customFormat="1"/>
    <row r="281" s="42" customFormat="1"/>
    <row r="282" s="42" customFormat="1"/>
    <row r="283" s="42" customFormat="1"/>
    <row r="284" s="42" customFormat="1"/>
    <row r="285" s="42" customFormat="1"/>
    <row r="286" s="42" customFormat="1"/>
    <row r="287" s="42" customFormat="1"/>
    <row r="288" s="42" customFormat="1"/>
    <row r="289" s="42" customFormat="1"/>
    <row r="290" s="42" customFormat="1"/>
    <row r="291" s="42" customFormat="1"/>
    <row r="292" s="42" customFormat="1"/>
    <row r="293" s="42" customFormat="1"/>
    <row r="294" s="42" customFormat="1"/>
    <row r="295" s="42" customFormat="1"/>
    <row r="296" s="42" customFormat="1"/>
    <row r="297" s="42" customFormat="1"/>
    <row r="298" s="42" customFormat="1"/>
    <row r="299" s="42" customFormat="1"/>
    <row r="300" s="42" customFormat="1"/>
    <row r="301" s="42" customFormat="1"/>
    <row r="302" s="42" customFormat="1"/>
    <row r="303" s="42" customFormat="1"/>
    <row r="304" s="42" customFormat="1"/>
    <row r="305" s="42" customFormat="1"/>
    <row r="306" s="42" customFormat="1"/>
    <row r="307" s="42" customFormat="1"/>
    <row r="308" s="42" customFormat="1"/>
    <row r="309" s="42" customFormat="1"/>
    <row r="310" s="42" customFormat="1"/>
    <row r="311" s="42" customFormat="1"/>
    <row r="312" s="42" customFormat="1"/>
    <row r="313" s="42" customFormat="1"/>
    <row r="314" s="42" customFormat="1"/>
    <row r="315" s="42" customFormat="1"/>
    <row r="316" s="42" customFormat="1"/>
    <row r="317" s="42" customFormat="1"/>
    <row r="318" s="42" customFormat="1"/>
    <row r="319" s="42" customFormat="1"/>
    <row r="320" s="42" customFormat="1"/>
    <row r="321" s="42" customFormat="1"/>
    <row r="322" s="42" customFormat="1"/>
    <row r="323" s="42" customFormat="1"/>
    <row r="324" s="42" customFormat="1"/>
    <row r="325" s="42" customFormat="1"/>
    <row r="326" s="42" customFormat="1"/>
    <row r="327" s="42" customFormat="1"/>
    <row r="328" s="42" customFormat="1"/>
    <row r="329" s="42" customFormat="1"/>
    <row r="330" s="42" customFormat="1"/>
    <row r="331" s="42" customFormat="1"/>
    <row r="332" s="42" customFormat="1"/>
    <row r="333" s="42" customFormat="1"/>
    <row r="334" s="42" customFormat="1"/>
    <row r="335" s="42" customFormat="1"/>
    <row r="336" s="42" customFormat="1"/>
    <row r="337" s="42" customFormat="1"/>
    <row r="338" s="42" customFormat="1"/>
    <row r="339" s="42" customFormat="1"/>
    <row r="340" s="42" customFormat="1"/>
    <row r="341" s="42" customFormat="1"/>
    <row r="342" s="42" customFormat="1"/>
    <row r="343" s="42" customFormat="1"/>
    <row r="344" s="42" customFormat="1"/>
    <row r="345" s="42" customFormat="1"/>
    <row r="346" s="42" customFormat="1"/>
    <row r="347" s="42" customFormat="1"/>
    <row r="348" s="42" customFormat="1"/>
    <row r="349" s="42" customFormat="1"/>
    <row r="350" s="42" customFormat="1"/>
    <row r="351" s="42" customFormat="1"/>
    <row r="352" s="42" customFormat="1"/>
    <row r="353" s="42" customFormat="1"/>
    <row r="354" s="42" customFormat="1"/>
    <row r="355" s="42" customFormat="1"/>
    <row r="356" s="42" customFormat="1"/>
    <row r="357" s="42" customFormat="1"/>
    <row r="358" s="42" customFormat="1"/>
    <row r="359" s="42" customFormat="1"/>
    <row r="360" s="42" customFormat="1"/>
    <row r="361" s="42" customFormat="1"/>
    <row r="362" s="42" customFormat="1"/>
    <row r="363" s="42" customFormat="1"/>
    <row r="364" s="42" customFormat="1"/>
    <row r="365" s="42" customFormat="1"/>
    <row r="366" s="42" customFormat="1"/>
    <row r="367" s="42" customFormat="1"/>
    <row r="368" s="42" customFormat="1"/>
    <row r="369" s="42" customFormat="1"/>
    <row r="370" s="42" customFormat="1"/>
    <row r="371" s="42" customFormat="1"/>
    <row r="372" s="42" customFormat="1"/>
    <row r="373" s="42" customFormat="1"/>
    <row r="374" s="42" customFormat="1"/>
    <row r="375" s="42" customFormat="1"/>
    <row r="376" s="42" customFormat="1"/>
    <row r="377" s="42" customFormat="1"/>
    <row r="378" s="42" customFormat="1"/>
    <row r="379" s="42" customFormat="1"/>
    <row r="380" s="42" customFormat="1"/>
    <row r="381" s="42" customFormat="1"/>
    <row r="382" s="42" customFormat="1"/>
    <row r="383" s="42" customFormat="1"/>
    <row r="384" s="42" customFormat="1"/>
    <row r="385" s="42" customFormat="1"/>
    <row r="386" s="42" customFormat="1"/>
    <row r="387" s="42" customFormat="1"/>
    <row r="388" s="42" customFormat="1"/>
    <row r="389" s="42" customFormat="1"/>
    <row r="390" s="42" customFormat="1"/>
    <row r="391" s="42" customFormat="1"/>
    <row r="392" s="42" customFormat="1"/>
    <row r="393" s="42" customFormat="1"/>
    <row r="394" s="42" customFormat="1"/>
    <row r="395" s="42" customFormat="1"/>
    <row r="396" s="42" customFormat="1"/>
    <row r="397" s="42" customFormat="1"/>
    <row r="398" s="42" customFormat="1"/>
    <row r="399" s="42" customFormat="1"/>
    <row r="400" s="42" customFormat="1"/>
    <row r="401" s="42" customFormat="1"/>
    <row r="402" s="42" customFormat="1"/>
    <row r="403" s="42" customFormat="1"/>
    <row r="404" s="42" customFormat="1"/>
    <row r="405" s="42" customFormat="1"/>
    <row r="406" s="42" customFormat="1"/>
    <row r="407" s="42" customFormat="1"/>
    <row r="408" s="42" customFormat="1"/>
    <row r="409" s="42" customFormat="1"/>
    <row r="410" s="42" customFormat="1"/>
    <row r="411" s="42" customFormat="1"/>
    <row r="412" s="42" customFormat="1"/>
    <row r="413" s="42" customFormat="1"/>
    <row r="414" s="42" customFormat="1"/>
    <row r="415" s="42" customFormat="1"/>
    <row r="416" s="42" customFormat="1"/>
    <row r="417" s="42" customFormat="1"/>
    <row r="418" s="42" customFormat="1"/>
    <row r="419" s="42" customFormat="1"/>
    <row r="420" s="42" customFormat="1"/>
    <row r="421" s="42" customFormat="1"/>
    <row r="422" s="42" customFormat="1"/>
    <row r="423" s="42" customFormat="1"/>
    <row r="424" s="42" customFormat="1"/>
    <row r="425" s="42" customFormat="1"/>
    <row r="426" s="42" customFormat="1"/>
    <row r="427" s="42" customFormat="1"/>
    <row r="428" s="42" customFormat="1"/>
    <row r="429" s="42" customFormat="1"/>
    <row r="430" s="42" customFormat="1"/>
    <row r="431" s="42" customFormat="1"/>
    <row r="432" s="42" customFormat="1"/>
    <row r="433" s="42" customFormat="1"/>
    <row r="434" s="42" customFormat="1"/>
    <row r="435" s="42" customFormat="1"/>
    <row r="436" s="42" customFormat="1"/>
    <row r="437" s="42" customFormat="1"/>
    <row r="438" s="42" customFormat="1"/>
    <row r="439" s="42" customFormat="1"/>
    <row r="440" s="42" customFormat="1"/>
    <row r="441" s="42" customFormat="1"/>
    <row r="442" s="42" customFormat="1"/>
    <row r="443" s="42" customFormat="1"/>
    <row r="444" s="42" customFormat="1"/>
    <row r="445" s="42" customFormat="1"/>
    <row r="446" s="42" customFormat="1"/>
    <row r="447" s="42" customFormat="1"/>
    <row r="448" s="42" customFormat="1"/>
    <row r="449" s="42" customFormat="1"/>
    <row r="450" s="42" customFormat="1"/>
    <row r="451" s="42" customFormat="1"/>
    <row r="452" s="42" customFormat="1"/>
    <row r="453" s="42" customFormat="1"/>
    <row r="454" s="42" customFormat="1"/>
    <row r="455" s="42" customFormat="1"/>
    <row r="456" s="42" customFormat="1"/>
    <row r="457" s="42" customFormat="1"/>
    <row r="458" s="42" customFormat="1"/>
    <row r="459" s="42" customFormat="1"/>
    <row r="460" s="42" customFormat="1"/>
    <row r="461" s="42" customFormat="1"/>
    <row r="462" s="42" customFormat="1"/>
    <row r="463" s="42" customFormat="1"/>
    <row r="464" s="42" customFormat="1"/>
    <row r="465" s="42" customFormat="1"/>
    <row r="466" s="42" customFormat="1"/>
    <row r="467" s="42" customFormat="1"/>
    <row r="468" s="42" customFormat="1"/>
    <row r="469" s="42" customFormat="1"/>
    <row r="470" s="42" customFormat="1"/>
    <row r="471" s="42" customFormat="1"/>
    <row r="472" s="42" customFormat="1"/>
    <row r="473" s="42" customFormat="1"/>
    <row r="474" s="42" customFormat="1"/>
    <row r="475" s="42" customFormat="1"/>
    <row r="476" s="42" customFormat="1"/>
    <row r="477" s="42" customFormat="1"/>
    <row r="478" s="42" customFormat="1"/>
    <row r="479" s="42" customFormat="1"/>
    <row r="480" s="42" customFormat="1"/>
    <row r="481" s="42" customFormat="1"/>
    <row r="482" s="42" customFormat="1"/>
    <row r="483" s="42" customFormat="1"/>
    <row r="484" s="42" customFormat="1"/>
    <row r="485" s="42" customFormat="1"/>
    <row r="486" s="42" customFormat="1"/>
    <row r="487" s="42" customFormat="1"/>
    <row r="488" s="42" customFormat="1"/>
    <row r="489" s="42" customFormat="1"/>
    <row r="490" s="42" customFormat="1"/>
    <row r="491" s="42" customFormat="1"/>
    <row r="492" s="42" customFormat="1"/>
    <row r="493" s="42" customFormat="1"/>
    <row r="494" s="42" customFormat="1"/>
    <row r="495" s="42" customFormat="1"/>
    <row r="496" s="42" customFormat="1"/>
    <row r="497" s="42" customFormat="1"/>
    <row r="498" s="42" customFormat="1"/>
    <row r="499" s="42" customFormat="1"/>
    <row r="500" s="42" customFormat="1"/>
    <row r="501" s="42" customFormat="1"/>
    <row r="502" s="42" customFormat="1"/>
    <row r="503" s="42" customFormat="1"/>
    <row r="504" s="42" customFormat="1"/>
    <row r="505" s="42" customFormat="1"/>
    <row r="506" s="42" customFormat="1"/>
    <row r="507" s="42" customFormat="1"/>
    <row r="508" s="42" customFormat="1"/>
    <row r="509" s="42" customFormat="1"/>
    <row r="510" s="42" customFormat="1"/>
    <row r="511" s="42" customFormat="1"/>
    <row r="512" s="42" customFormat="1"/>
    <row r="513" s="42" customFormat="1"/>
    <row r="514" s="42" customFormat="1"/>
    <row r="515" s="42" customFormat="1"/>
    <row r="516" s="42" customFormat="1"/>
    <row r="517" s="42" customFormat="1"/>
    <row r="518" s="42" customFormat="1"/>
    <row r="519" s="42" customFormat="1"/>
    <row r="520" s="42" customFormat="1"/>
    <row r="521" s="42" customFormat="1"/>
    <row r="522" s="42" customFormat="1"/>
    <row r="523" s="42" customFormat="1"/>
    <row r="524" s="42" customFormat="1"/>
    <row r="525" s="42" customFormat="1"/>
    <row r="526" s="42" customFormat="1"/>
    <row r="527" s="42" customFormat="1"/>
    <row r="528" s="42" customFormat="1"/>
    <row r="529" s="42" customFormat="1"/>
    <row r="530" s="42" customFormat="1"/>
    <row r="531" s="42" customFormat="1"/>
    <row r="532" s="42" customFormat="1"/>
    <row r="533" s="42" customFormat="1"/>
    <row r="534" s="42" customFormat="1"/>
    <row r="535" s="42" customFormat="1"/>
    <row r="536" s="42" customFormat="1"/>
    <row r="537" s="42" customFormat="1"/>
    <row r="538" s="42" customFormat="1"/>
    <row r="539" s="42" customFormat="1"/>
    <row r="540" s="42" customFormat="1"/>
    <row r="541" s="42" customFormat="1"/>
    <row r="542" s="42" customFormat="1"/>
    <row r="543" s="42" customFormat="1"/>
    <row r="544" s="42" customFormat="1"/>
    <row r="545" s="42" customFormat="1"/>
    <row r="546" s="42" customFormat="1"/>
    <row r="547" s="42" customFormat="1"/>
    <row r="548" s="42" customFormat="1"/>
    <row r="549" s="42" customFormat="1"/>
    <row r="550" s="42" customFormat="1"/>
    <row r="551" s="42" customFormat="1"/>
    <row r="552" s="42" customFormat="1"/>
    <row r="553" s="42" customFormat="1"/>
    <row r="554" s="42" customFormat="1"/>
    <row r="555" s="42" customFormat="1"/>
    <row r="556" s="42" customFormat="1"/>
    <row r="557" s="42" customFormat="1"/>
    <row r="558" s="42" customFormat="1"/>
    <row r="559" s="42" customFormat="1"/>
    <row r="560" s="42" customFormat="1"/>
    <row r="561" s="42" customFormat="1"/>
    <row r="562" s="42" customFormat="1"/>
    <row r="563" s="42" customFormat="1"/>
    <row r="564" s="42" customFormat="1"/>
    <row r="565" s="42" customFormat="1"/>
    <row r="566" s="42" customFormat="1"/>
    <row r="567" s="42" customFormat="1"/>
    <row r="568" s="42" customFormat="1"/>
    <row r="569" s="42" customFormat="1"/>
    <row r="570" s="42" customFormat="1"/>
    <row r="571" s="42" customFormat="1"/>
    <row r="572" s="42" customFormat="1"/>
    <row r="573" s="42" customFormat="1"/>
    <row r="574" s="42" customFormat="1"/>
    <row r="575" s="42" customFormat="1"/>
    <row r="576" s="42" customFormat="1"/>
    <row r="577" s="42" customFormat="1"/>
    <row r="578" s="42" customFormat="1"/>
    <row r="579" s="42" customFormat="1"/>
    <row r="580" s="42" customFormat="1"/>
    <row r="581" s="42" customFormat="1"/>
    <row r="582" s="42" customFormat="1"/>
    <row r="583" s="42" customFormat="1"/>
    <row r="584" s="42" customFormat="1"/>
    <row r="585" s="42" customFormat="1"/>
    <row r="586" s="42" customFormat="1"/>
    <row r="587" s="42" customFormat="1"/>
    <row r="588" s="42" customFormat="1"/>
  </sheetData>
  <sheetProtection algorithmName="SHA-512" hashValue="iYXR9I4Qewk1mYsm3L86dp/ksnVPRXzh7jrk7311EHg725qSeig7h35EwNtGK/o1Bw/Dm8Dt0EKt/ECLccgSaw==" saltValue="f74FtrQXH1c93UXAPdi/6g==" spinCount="100000" sheet="1" formatCells="0" formatColumns="0" formatRows="0" insertColumns="0" insertRows="0" insertHyperlinks="0" deleteColumns="0" deleteRows="0"/>
  <mergeCells count="5">
    <mergeCell ref="B140:E140"/>
    <mergeCell ref="B133:E133"/>
    <mergeCell ref="B142:E142"/>
    <mergeCell ref="B126:E126"/>
    <mergeCell ref="B119:E119"/>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BT264"/>
  <sheetViews>
    <sheetView workbookViewId="0"/>
  </sheetViews>
  <sheetFormatPr baseColWidth="10" defaultRowHeight="15"/>
  <cols>
    <col min="1" max="1" width="11.42578125" style="42"/>
    <col min="2" max="2" width="45.28515625" style="14" bestFit="1" customWidth="1"/>
    <col min="3" max="5" width="22.7109375" style="14" customWidth="1"/>
    <col min="6" max="6" width="14.7109375" style="42" bestFit="1" customWidth="1"/>
    <col min="7" max="7" width="11.42578125" style="42"/>
    <col min="8" max="8" width="26.42578125" style="42" customWidth="1"/>
    <col min="9" max="9" width="21.5703125" style="42" bestFit="1" customWidth="1"/>
    <col min="10" max="14" width="16.7109375" style="42" bestFit="1" customWidth="1"/>
    <col min="15" max="72" width="11.42578125" style="42"/>
    <col min="73" max="16384" width="11.42578125" style="14"/>
  </cols>
  <sheetData>
    <row r="1" spans="2:14" s="42" customFormat="1" ht="15" customHeight="1"/>
    <row r="2" spans="2:14" s="42" customFormat="1"/>
    <row r="3" spans="2:14" s="42" customFormat="1"/>
    <row r="4" spans="2:14" s="42" customFormat="1"/>
    <row r="5" spans="2:14" s="42" customFormat="1"/>
    <row r="6" spans="2:14" s="42" customFormat="1"/>
    <row r="7" spans="2:14" s="62" customFormat="1"/>
    <row r="8" spans="2:14" s="42" customFormat="1"/>
    <row r="9" spans="2:14" s="42" customFormat="1"/>
    <row r="10" spans="2:14" s="42" customFormat="1"/>
    <row r="11" spans="2:14" s="42" customFormat="1">
      <c r="H11" s="62"/>
      <c r="I11" s="62"/>
      <c r="J11" s="62"/>
      <c r="K11" s="62"/>
      <c r="L11" s="62"/>
      <c r="M11" s="62"/>
      <c r="N11" s="62"/>
    </row>
    <row r="12" spans="2:14" s="42" customFormat="1">
      <c r="H12" s="62"/>
      <c r="I12" s="62"/>
      <c r="J12" s="62"/>
      <c r="K12" s="62"/>
      <c r="L12" s="62"/>
      <c r="M12" s="62"/>
      <c r="N12" s="62"/>
    </row>
    <row r="13" spans="2:14" s="42" customFormat="1">
      <c r="H13" s="62"/>
      <c r="I13" s="62"/>
      <c r="J13" s="62"/>
      <c r="K13" s="62"/>
      <c r="L13" s="62"/>
      <c r="M13" s="62"/>
      <c r="N13" s="62"/>
    </row>
    <row r="14" spans="2:14" s="42" customFormat="1">
      <c r="H14" s="62"/>
      <c r="I14" s="62"/>
      <c r="J14" s="62"/>
      <c r="K14" s="62"/>
      <c r="L14" s="62"/>
      <c r="M14" s="62"/>
      <c r="N14" s="62"/>
    </row>
    <row r="15" spans="2:14" s="42" customFormat="1">
      <c r="B15" s="142"/>
      <c r="C15" s="131" t="s">
        <v>386</v>
      </c>
      <c r="D15" s="144" t="s">
        <v>385</v>
      </c>
      <c r="E15" s="131" t="s">
        <v>387</v>
      </c>
      <c r="H15" s="68"/>
      <c r="I15" s="69"/>
      <c r="J15" s="69"/>
      <c r="K15" s="69"/>
      <c r="L15" s="69"/>
      <c r="M15" s="69"/>
      <c r="N15" s="69"/>
    </row>
    <row r="16" spans="2:14" s="42" customFormat="1">
      <c r="B16" s="143"/>
      <c r="C16" s="143"/>
      <c r="D16" s="143"/>
      <c r="E16" s="143"/>
      <c r="H16" s="62"/>
      <c r="I16" s="62"/>
      <c r="J16" s="62"/>
      <c r="K16" s="62"/>
      <c r="L16" s="62"/>
      <c r="M16" s="62"/>
      <c r="N16" s="62"/>
    </row>
    <row r="17" spans="2:14" s="42" customFormat="1">
      <c r="B17" s="145" t="s">
        <v>388</v>
      </c>
      <c r="C17" s="2">
        <v>237477501909</v>
      </c>
      <c r="D17" s="2">
        <v>184099712051</v>
      </c>
      <c r="E17" s="2">
        <v>159548131244</v>
      </c>
      <c r="H17" s="62"/>
      <c r="I17" s="62"/>
      <c r="J17" s="62"/>
      <c r="K17" s="62"/>
      <c r="L17" s="62"/>
      <c r="M17" s="62"/>
      <c r="N17" s="62"/>
    </row>
    <row r="18" spans="2:14" s="42" customFormat="1">
      <c r="B18" s="145" t="s">
        <v>389</v>
      </c>
      <c r="C18" s="2">
        <f>482156111574+1865019148455</f>
        <v>2347175260029</v>
      </c>
      <c r="D18" s="2">
        <v>2077073263425</v>
      </c>
      <c r="E18" s="2">
        <v>1956472685933</v>
      </c>
      <c r="H18" s="62"/>
      <c r="I18" s="62"/>
      <c r="J18" s="62"/>
      <c r="K18" s="62"/>
      <c r="L18" s="62"/>
      <c r="M18" s="62"/>
      <c r="N18" s="62"/>
    </row>
    <row r="19" spans="2:14" s="42" customFormat="1">
      <c r="B19" s="145" t="s">
        <v>390</v>
      </c>
      <c r="C19" s="2">
        <f>47026790143+1160214845869</f>
        <v>1207241636012</v>
      </c>
      <c r="D19" s="2">
        <v>1118258524407</v>
      </c>
      <c r="E19" s="2">
        <v>1300359257326</v>
      </c>
      <c r="H19" s="62"/>
      <c r="I19" s="62"/>
      <c r="J19" s="62"/>
      <c r="K19" s="62"/>
      <c r="L19" s="62"/>
      <c r="M19" s="62"/>
      <c r="N19" s="62"/>
    </row>
    <row r="20" spans="2:14" s="42" customFormat="1">
      <c r="B20" s="145" t="s">
        <v>391</v>
      </c>
      <c r="C20" s="2">
        <v>1239386495561</v>
      </c>
      <c r="D20" s="2">
        <v>1297025979759</v>
      </c>
      <c r="E20" s="2">
        <v>1512569906432</v>
      </c>
      <c r="H20" s="62"/>
      <c r="I20" s="62"/>
      <c r="J20" s="62"/>
      <c r="K20" s="62"/>
      <c r="L20" s="62"/>
      <c r="M20" s="62"/>
      <c r="N20" s="62"/>
    </row>
    <row r="21" spans="2:14" s="62" customFormat="1">
      <c r="B21" s="146"/>
      <c r="C21" s="73"/>
      <c r="D21" s="147"/>
      <c r="E21" s="147"/>
    </row>
    <row r="22" spans="2:14" s="42" customFormat="1">
      <c r="B22" s="145" t="s">
        <v>392</v>
      </c>
      <c r="C22" s="2">
        <v>511660035132</v>
      </c>
      <c r="D22" s="2">
        <v>452179640357</v>
      </c>
      <c r="E22" s="2">
        <v>314142490807</v>
      </c>
      <c r="H22" s="62"/>
      <c r="I22" s="62"/>
      <c r="J22" s="62"/>
      <c r="K22" s="62"/>
      <c r="L22" s="62"/>
      <c r="M22" s="62"/>
      <c r="N22" s="62"/>
    </row>
    <row r="23" spans="2:14" s="42" customFormat="1">
      <c r="B23" s="145" t="s">
        <v>327</v>
      </c>
      <c r="C23" s="2">
        <v>597373795592</v>
      </c>
      <c r="D23" s="419">
        <v>584569359761</v>
      </c>
      <c r="E23" s="2">
        <v>570789818816</v>
      </c>
      <c r="H23" s="62"/>
      <c r="I23" s="62"/>
      <c r="J23" s="62"/>
      <c r="K23" s="62"/>
      <c r="L23" s="62"/>
      <c r="M23" s="62"/>
      <c r="N23" s="62"/>
    </row>
    <row r="24" spans="2:14" s="42" customFormat="1">
      <c r="B24" s="145" t="s">
        <v>393</v>
      </c>
      <c r="C24" s="2">
        <v>60776659113</v>
      </c>
      <c r="D24" s="2">
        <v>13194487406</v>
      </c>
      <c r="E24" s="2">
        <v>1977716000</v>
      </c>
      <c r="H24" s="62"/>
      <c r="I24" s="62"/>
      <c r="J24" s="62"/>
      <c r="K24" s="62"/>
      <c r="L24" s="62"/>
      <c r="M24" s="62"/>
      <c r="N24" s="62"/>
    </row>
    <row r="25" spans="2:14" s="42" customFormat="1">
      <c r="B25" s="34" t="s">
        <v>328</v>
      </c>
      <c r="C25" s="35">
        <f>SUM(C22:C24)</f>
        <v>1169810489837</v>
      </c>
      <c r="D25" s="35">
        <f>SUM(D22:D24)</f>
        <v>1049943487524</v>
      </c>
      <c r="E25" s="35">
        <f>SUM(E22:E24)</f>
        <v>886910025623</v>
      </c>
      <c r="F25" s="70"/>
      <c r="H25" s="62"/>
      <c r="I25" s="62"/>
      <c r="J25" s="62"/>
      <c r="K25" s="62"/>
      <c r="L25" s="62"/>
      <c r="M25" s="62"/>
      <c r="N25" s="62"/>
    </row>
    <row r="26" spans="2:14" s="42" customFormat="1">
      <c r="F26" s="70"/>
      <c r="H26" s="62"/>
      <c r="I26" s="62"/>
      <c r="J26" s="62"/>
      <c r="K26" s="62"/>
      <c r="L26" s="62"/>
      <c r="M26" s="62"/>
      <c r="N26" s="62"/>
    </row>
    <row r="27" spans="2:14" s="42" customFormat="1">
      <c r="F27" s="70"/>
      <c r="H27" s="62"/>
      <c r="I27" s="62"/>
      <c r="J27" s="62"/>
      <c r="K27" s="62"/>
      <c r="L27" s="62"/>
      <c r="M27" s="62"/>
      <c r="N27" s="62"/>
    </row>
    <row r="28" spans="2:14" s="42" customFormat="1">
      <c r="F28" s="70"/>
      <c r="H28" s="62"/>
      <c r="I28" s="71"/>
      <c r="J28" s="71"/>
      <c r="K28" s="71"/>
      <c r="L28" s="71"/>
      <c r="M28" s="71"/>
      <c r="N28" s="71"/>
    </row>
    <row r="29" spans="2:14" s="42" customFormat="1">
      <c r="F29" s="72"/>
      <c r="H29" s="62"/>
      <c r="I29" s="62"/>
      <c r="J29" s="62"/>
      <c r="K29" s="62"/>
      <c r="L29" s="62"/>
      <c r="M29" s="62"/>
      <c r="N29" s="62"/>
    </row>
    <row r="30" spans="2:14" s="42" customFormat="1">
      <c r="F30" s="70"/>
      <c r="H30" s="58"/>
      <c r="I30" s="73"/>
      <c r="J30" s="73"/>
      <c r="K30" s="73"/>
      <c r="L30" s="73"/>
      <c r="M30" s="73"/>
      <c r="N30" s="73"/>
    </row>
    <row r="31" spans="2:14" s="42" customFormat="1">
      <c r="F31" s="72"/>
      <c r="H31" s="58"/>
      <c r="I31" s="62"/>
      <c r="J31" s="62"/>
      <c r="K31" s="62"/>
      <c r="L31" s="62"/>
      <c r="M31" s="62"/>
      <c r="N31" s="62"/>
    </row>
    <row r="32" spans="2:14" s="42" customFormat="1">
      <c r="H32" s="62"/>
      <c r="I32" s="62"/>
      <c r="J32" s="62"/>
      <c r="K32" s="62"/>
      <c r="L32" s="62"/>
      <c r="M32" s="62"/>
      <c r="N32" s="62"/>
    </row>
    <row r="33" spans="8:14" s="42" customFormat="1">
      <c r="H33" s="62"/>
      <c r="I33" s="62"/>
      <c r="J33" s="62"/>
      <c r="K33" s="62"/>
      <c r="L33" s="62"/>
      <c r="M33" s="62"/>
      <c r="N33" s="62"/>
    </row>
    <row r="34" spans="8:14" s="42" customFormat="1">
      <c r="H34" s="62"/>
      <c r="I34" s="62"/>
      <c r="J34" s="62"/>
      <c r="K34" s="62"/>
      <c r="L34" s="62"/>
      <c r="M34" s="62"/>
      <c r="N34" s="62"/>
    </row>
    <row r="35" spans="8:14" s="42" customFormat="1">
      <c r="H35" s="62"/>
      <c r="I35" s="62"/>
      <c r="J35" s="74"/>
      <c r="K35" s="73"/>
      <c r="L35" s="62"/>
      <c r="M35" s="62"/>
      <c r="N35" s="62"/>
    </row>
    <row r="36" spans="8:14" s="42" customFormat="1">
      <c r="H36" s="55"/>
      <c r="J36" s="72"/>
      <c r="K36" s="45"/>
    </row>
    <row r="37" spans="8:14" s="42" customFormat="1">
      <c r="H37" s="55"/>
      <c r="J37" s="72"/>
      <c r="K37" s="45"/>
    </row>
    <row r="38" spans="8:14" s="42" customFormat="1">
      <c r="H38" s="55"/>
      <c r="J38" s="72"/>
      <c r="K38" s="45"/>
    </row>
    <row r="39" spans="8:14" s="42" customFormat="1">
      <c r="J39" s="72"/>
      <c r="K39" s="45"/>
    </row>
    <row r="40" spans="8:14" s="42" customFormat="1">
      <c r="J40" s="72"/>
      <c r="K40" s="45"/>
    </row>
    <row r="41" spans="8:14" s="42" customFormat="1">
      <c r="J41" s="72"/>
      <c r="K41" s="45"/>
    </row>
    <row r="42" spans="8:14" s="42" customFormat="1">
      <c r="K42" s="45"/>
    </row>
    <row r="43" spans="8:14" s="42" customFormat="1">
      <c r="K43" s="45"/>
    </row>
    <row r="44" spans="8:14" s="42" customFormat="1">
      <c r="K44" s="45"/>
    </row>
    <row r="45" spans="8:14" s="42" customFormat="1">
      <c r="K45" s="45"/>
    </row>
    <row r="46" spans="8:14" s="42" customFormat="1">
      <c r="K46" s="45"/>
    </row>
    <row r="47" spans="8:14" s="42" customFormat="1">
      <c r="K47" s="55"/>
    </row>
    <row r="48" spans="8:14" s="42" customFormat="1"/>
    <row r="49" spans="9:9" s="42" customFormat="1"/>
    <row r="50" spans="9:9" s="42" customFormat="1"/>
    <row r="51" spans="9:9" s="42" customFormat="1">
      <c r="I51" s="45"/>
    </row>
    <row r="52" spans="9:9" s="42" customFormat="1">
      <c r="I52" s="45"/>
    </row>
    <row r="53" spans="9:9" s="42" customFormat="1">
      <c r="I53" s="55"/>
    </row>
    <row r="54" spans="9:9" s="42" customFormat="1"/>
    <row r="55" spans="9:9" s="42" customFormat="1"/>
    <row r="56" spans="9:9" s="42" customFormat="1"/>
    <row r="57" spans="9:9" s="42" customFormat="1"/>
    <row r="58" spans="9:9" s="42" customFormat="1"/>
    <row r="59" spans="9:9" s="42" customFormat="1"/>
    <row r="60" spans="9:9" s="42" customFormat="1"/>
    <row r="61" spans="9:9" s="42" customFormat="1"/>
    <row r="62" spans="9:9" s="42" customFormat="1"/>
    <row r="63" spans="9:9" s="42" customFormat="1"/>
    <row r="64" spans="9:9" s="42" customFormat="1"/>
    <row r="65" s="42" customFormat="1"/>
    <row r="66" s="42" customFormat="1"/>
    <row r="67" s="42" customFormat="1"/>
    <row r="68" s="42" customFormat="1"/>
    <row r="69" s="42" customFormat="1"/>
    <row r="70" s="42" customFormat="1"/>
    <row r="71" s="42" customFormat="1"/>
    <row r="72" s="42" customFormat="1"/>
    <row r="73" s="42" customFormat="1"/>
    <row r="74" s="42" customFormat="1"/>
    <row r="75" s="42" customFormat="1"/>
    <row r="76" s="42" customFormat="1"/>
    <row r="77" s="42" customFormat="1"/>
    <row r="78" s="42" customFormat="1"/>
    <row r="79" s="42" customFormat="1"/>
    <row r="80" s="42" customFormat="1"/>
    <row r="81" s="42" customFormat="1"/>
    <row r="82" s="42" customFormat="1"/>
    <row r="83" s="42" customFormat="1"/>
    <row r="84" s="42" customFormat="1"/>
    <row r="85" s="42" customFormat="1"/>
    <row r="86" s="42" customFormat="1"/>
    <row r="87" s="42" customFormat="1"/>
    <row r="88" s="42" customFormat="1"/>
    <row r="89" s="42" customFormat="1"/>
    <row r="90" s="42" customFormat="1"/>
    <row r="91" s="42" customFormat="1"/>
    <row r="92" s="42" customFormat="1"/>
    <row r="93" s="42" customFormat="1"/>
    <row r="94" s="42" customFormat="1"/>
    <row r="95" s="42" customFormat="1"/>
    <row r="96" s="42" customFormat="1"/>
    <row r="97" s="42" customFormat="1"/>
    <row r="98" s="42" customFormat="1"/>
    <row r="99" s="42" customFormat="1"/>
    <row r="100" s="42" customFormat="1"/>
    <row r="101" s="42" customFormat="1"/>
    <row r="102" s="42" customFormat="1"/>
    <row r="103" s="42" customFormat="1"/>
    <row r="104" s="42" customFormat="1"/>
    <row r="105" s="42" customFormat="1"/>
    <row r="106" s="42" customFormat="1"/>
    <row r="107" s="42" customFormat="1"/>
    <row r="108" s="42" customFormat="1"/>
    <row r="109" s="42" customFormat="1"/>
    <row r="110" s="42" customFormat="1"/>
    <row r="111" s="42" customFormat="1"/>
    <row r="112" s="42" customFormat="1"/>
    <row r="113" s="42" customFormat="1"/>
    <row r="114" s="42" customFormat="1"/>
    <row r="115" s="42" customFormat="1"/>
    <row r="116" s="42" customFormat="1"/>
    <row r="117" s="42" customFormat="1"/>
    <row r="118" s="42" customFormat="1"/>
    <row r="119" s="42" customFormat="1"/>
    <row r="120" s="42" customFormat="1"/>
    <row r="121" s="42" customFormat="1"/>
    <row r="122" s="42" customFormat="1"/>
    <row r="123" s="42" customFormat="1"/>
    <row r="124" s="42" customFormat="1"/>
    <row r="125" s="42" customFormat="1"/>
    <row r="126" s="42" customFormat="1"/>
    <row r="127" s="42" customFormat="1"/>
    <row r="128" s="42" customFormat="1"/>
    <row r="129" s="42" customFormat="1"/>
    <row r="130" s="42" customFormat="1"/>
    <row r="131" s="42" customFormat="1"/>
    <row r="132" s="42" customFormat="1"/>
    <row r="133" s="42" customFormat="1"/>
    <row r="134" s="42" customFormat="1"/>
    <row r="135" s="42" customFormat="1"/>
    <row r="136" s="42" customFormat="1"/>
    <row r="137" s="42" customFormat="1"/>
    <row r="138" s="42" customFormat="1"/>
    <row r="139" s="42" customFormat="1"/>
    <row r="140" s="42" customFormat="1"/>
    <row r="141" s="42" customFormat="1"/>
    <row r="142" s="42" customFormat="1"/>
    <row r="143" s="42" customFormat="1"/>
    <row r="144" s="42" customFormat="1"/>
    <row r="145" s="42" customFormat="1"/>
    <row r="146" s="42" customFormat="1"/>
    <row r="147" s="42" customFormat="1"/>
    <row r="148" s="42" customFormat="1"/>
    <row r="149" s="42" customFormat="1"/>
    <row r="150" s="42" customFormat="1"/>
    <row r="151" s="42" customFormat="1"/>
    <row r="152" s="42" customFormat="1"/>
    <row r="153" s="42" customFormat="1"/>
    <row r="154" s="42" customFormat="1"/>
    <row r="155" s="42" customFormat="1"/>
    <row r="156" s="42" customFormat="1"/>
    <row r="157" s="42" customFormat="1"/>
    <row r="158" s="42" customFormat="1"/>
    <row r="159" s="42" customFormat="1"/>
    <row r="160" s="42" customFormat="1"/>
    <row r="161" s="42" customFormat="1"/>
    <row r="162" s="42" customFormat="1"/>
    <row r="163" s="42" customFormat="1"/>
    <row r="164" s="42" customFormat="1"/>
    <row r="165" s="42" customFormat="1"/>
    <row r="166" s="42" customFormat="1"/>
    <row r="167" s="42" customFormat="1"/>
    <row r="168" s="42" customFormat="1"/>
    <row r="169" s="42" customFormat="1"/>
    <row r="170" s="42" customFormat="1"/>
    <row r="171" s="42" customFormat="1"/>
    <row r="172" s="42" customFormat="1"/>
    <row r="173" s="42" customFormat="1"/>
    <row r="174" s="42" customFormat="1"/>
    <row r="175" s="42" customFormat="1"/>
    <row r="176" s="42" customFormat="1"/>
    <row r="177" s="42" customFormat="1"/>
    <row r="178" s="42" customFormat="1"/>
    <row r="179" s="42" customFormat="1"/>
    <row r="180" s="42" customFormat="1"/>
    <row r="181" s="42" customFormat="1"/>
    <row r="182" s="42" customFormat="1"/>
    <row r="183" s="42" customFormat="1"/>
    <row r="184" s="42" customFormat="1"/>
    <row r="185" s="42" customFormat="1"/>
    <row r="186" s="42" customFormat="1"/>
    <row r="187" s="42" customFormat="1"/>
    <row r="188" s="42" customFormat="1"/>
    <row r="189" s="42" customFormat="1"/>
    <row r="190" s="42" customFormat="1"/>
    <row r="191" s="42" customFormat="1"/>
    <row r="192" s="42" customFormat="1"/>
    <row r="193" s="42" customFormat="1"/>
    <row r="194" s="42" customFormat="1"/>
    <row r="195" s="42" customFormat="1"/>
    <row r="196" s="42" customFormat="1"/>
    <row r="197" s="42" customFormat="1"/>
    <row r="198" s="42" customFormat="1"/>
    <row r="199" s="42" customFormat="1"/>
    <row r="200" s="42" customFormat="1"/>
    <row r="201" s="42" customFormat="1"/>
    <row r="202" s="42" customFormat="1"/>
    <row r="203" s="42" customFormat="1"/>
    <row r="204" s="42" customFormat="1"/>
    <row r="205" s="42" customFormat="1"/>
    <row r="206" s="42" customFormat="1"/>
    <row r="207" s="42" customFormat="1"/>
    <row r="208" s="42" customFormat="1"/>
    <row r="209" s="42" customFormat="1"/>
    <row r="210" s="42" customFormat="1"/>
    <row r="211" s="42" customFormat="1"/>
    <row r="212" s="42" customFormat="1"/>
    <row r="213" s="42" customFormat="1"/>
    <row r="214" s="42" customFormat="1"/>
    <row r="215" s="42" customFormat="1"/>
    <row r="216" s="42" customFormat="1"/>
    <row r="217" s="42" customFormat="1"/>
    <row r="218" s="42" customFormat="1"/>
    <row r="219" s="42" customFormat="1"/>
    <row r="220" s="42" customFormat="1"/>
    <row r="221" s="42" customFormat="1"/>
    <row r="222" s="42" customFormat="1"/>
    <row r="223" s="42" customFormat="1"/>
    <row r="224" s="42" customFormat="1"/>
    <row r="225" s="42" customFormat="1"/>
    <row r="226" s="42" customFormat="1"/>
    <row r="227" s="42" customFormat="1"/>
    <row r="228" s="42" customFormat="1"/>
    <row r="229" s="42" customFormat="1"/>
    <row r="230" s="42" customFormat="1"/>
    <row r="231" s="42" customFormat="1"/>
    <row r="232" s="42" customFormat="1"/>
    <row r="233" s="42" customFormat="1"/>
    <row r="234" s="42" customFormat="1"/>
    <row r="235" s="42" customFormat="1"/>
    <row r="236" s="42" customFormat="1"/>
    <row r="237" s="42" customFormat="1"/>
    <row r="238" s="42" customFormat="1"/>
    <row r="239" s="42" customFormat="1"/>
    <row r="240" s="42" customFormat="1"/>
    <row r="241" s="42" customFormat="1"/>
    <row r="242" s="42" customFormat="1"/>
    <row r="243" s="42" customFormat="1"/>
    <row r="244" s="42" customFormat="1"/>
    <row r="245" s="42" customFormat="1"/>
    <row r="246" s="42" customFormat="1"/>
    <row r="247" s="42" customFormat="1"/>
    <row r="248" s="42" customFormat="1"/>
    <row r="249" s="42" customFormat="1"/>
    <row r="250" s="42" customFormat="1"/>
    <row r="251" s="42" customFormat="1"/>
    <row r="252" s="42" customFormat="1"/>
    <row r="253" s="42" customFormat="1"/>
    <row r="254" s="42" customFormat="1"/>
    <row r="255" s="42" customFormat="1"/>
    <row r="256" s="42" customFormat="1"/>
    <row r="257" s="42" customFormat="1"/>
    <row r="258" s="42" customFormat="1"/>
    <row r="259" s="42" customFormat="1"/>
    <row r="260" s="42" customFormat="1"/>
    <row r="261" s="42" customFormat="1"/>
    <row r="262" s="42" customFormat="1"/>
    <row r="263" s="42" customFormat="1"/>
    <row r="264" s="42" customFormat="1"/>
  </sheetData>
  <sheetProtection algorithmName="SHA-512" hashValue="rGRj2dWcw7fzSyKUc7FkO47QzVo/VUABVs18vAT+B/Hu7O51tpfxYKglQvnkcaYVoOctAplqNN07gTnwpsHPxA==" saltValue="eiySfgwg6SfF5QPzRdGQvw==" spinCount="100000" sheet="1" formatCells="0" formatColumns="0" formatRows="0" insertColumns="0" insertRows="0" insertHyperlinks="0" deleteColumns="0" deleteRows="0"/>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5:AQ16"/>
  <sheetViews>
    <sheetView workbookViewId="0">
      <selection activeCell="K16" sqref="K16"/>
    </sheetView>
  </sheetViews>
  <sheetFormatPr baseColWidth="10" defaultRowHeight="15"/>
  <cols>
    <col min="1" max="43" width="11.42578125" style="42"/>
  </cols>
  <sheetData>
    <row r="15" spans="4:11">
      <c r="D15" s="346" t="s">
        <v>474</v>
      </c>
      <c r="E15" s="344">
        <v>2015</v>
      </c>
      <c r="F15" s="344">
        <v>2016</v>
      </c>
      <c r="G15" s="344">
        <v>2017</v>
      </c>
      <c r="H15" s="344">
        <v>2018</v>
      </c>
      <c r="I15" s="344">
        <v>2019</v>
      </c>
      <c r="J15" s="344">
        <v>2020</v>
      </c>
      <c r="K15" s="344">
        <v>2021</v>
      </c>
    </row>
    <row r="16" spans="4:11">
      <c r="D16" s="346" t="s">
        <v>475</v>
      </c>
      <c r="E16" s="345">
        <v>76.599999999999994</v>
      </c>
      <c r="F16" s="345">
        <v>92.6</v>
      </c>
      <c r="G16" s="345">
        <v>107.9</v>
      </c>
      <c r="H16" s="345">
        <v>144.1</v>
      </c>
      <c r="I16" s="345">
        <v>195</v>
      </c>
      <c r="J16" s="345">
        <v>342.5</v>
      </c>
      <c r="K16" s="345">
        <v>850.9</v>
      </c>
    </row>
  </sheetData>
  <sheetProtection algorithmName="SHA-512" hashValue="tIF9Q+a7Iz8WxT+F8yBXr0MgeuJu7NLBfHDUEiHPrDNvHQ4IiqakETTEauaYZGSfRS60EBv9IIx4BjFCAWLXqg==" saltValue="detUexjHYoOZXyN6xRNjpQ==" spinCount="100000" sheet="1" objects="1" scenarios="1" formatCells="0" formatColumns="0" formatRows="0" insertColumns="0" insertRows="0" insertHyperlinks="0" deleteColumns="0" deleteRows="0"/>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4:BA35"/>
  <sheetViews>
    <sheetView zoomScale="77" zoomScaleNormal="77" workbookViewId="0"/>
  </sheetViews>
  <sheetFormatPr baseColWidth="10" defaultRowHeight="15"/>
  <cols>
    <col min="1" max="53" width="11.42578125" style="42"/>
  </cols>
  <sheetData>
    <row r="4" s="42" customFormat="1"/>
    <row r="14" s="42" customFormat="1"/>
    <row r="33" s="42" customFormat="1"/>
    <row r="35" s="42" customFormat="1"/>
  </sheetData>
  <sheetProtection algorithmName="SHA-512" hashValue="vr1rv1yZ2Af+w9ZFl+tfQ0YvU+CpCEejZOkhdMeFzQ3ToVF+lcr9McGmAHjBgvLS98LbJS64SuxFJOpSje5DDw==" saltValue="nfuwtMPVoyu2McB5ravXWA==" spinCount="100000" sheet="1" formatCells="0" formatColumns="0" formatRows="0" insertColumns="0" insertRows="0" insertHyperlinks="0" deleteColumns="0" deleteRows="0"/>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ÍNDICE</vt:lpstr>
      <vt:lpstr>TELEFONÍA</vt:lpstr>
      <vt:lpstr>INTERNET MÓVIL</vt:lpstr>
      <vt:lpstr>INTERNET FIJO </vt:lpstr>
      <vt:lpstr>PENETRACIÓN</vt:lpstr>
      <vt:lpstr>TV PAGA</vt:lpstr>
      <vt:lpstr>INGRESOS</vt:lpstr>
      <vt:lpstr>CONECTIVIDAD INTERNACIONAL</vt:lpstr>
      <vt:lpstr>GRÁFICOS</vt:lpstr>
    </vt:vector>
  </TitlesOfParts>
  <Company>CONATEL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Emilce Portillo</cp:lastModifiedBy>
  <cp:lastPrinted>2022-03-16T12:45:13Z</cp:lastPrinted>
  <dcterms:created xsi:type="dcterms:W3CDTF">2020-04-28T16:07:20Z</dcterms:created>
  <dcterms:modified xsi:type="dcterms:W3CDTF">2022-10-13T15:30:49Z</dcterms:modified>
</cp:coreProperties>
</file>